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20" windowHeight="7815" activeTab="1"/>
  </bookViews>
  <sheets>
    <sheet name="МУК" sheetId="1" r:id="rId1"/>
    <sheet name="Созвездие" sheetId="2" r:id="rId2"/>
    <sheet name="Сводная" sheetId="3" r:id="rId3"/>
  </sheets>
  <calcPr calcId="145621"/>
</workbook>
</file>

<file path=xl/calcChain.xml><?xml version="1.0" encoding="utf-8"?>
<calcChain xmlns="http://schemas.openxmlformats.org/spreadsheetml/2006/main">
  <c r="C25" i="3" l="1"/>
  <c r="C27" i="2"/>
  <c r="C22" i="2" l="1"/>
  <c r="C21" i="2"/>
  <c r="C20" i="2"/>
  <c r="C19" i="2"/>
  <c r="C18" i="2"/>
  <c r="C16" i="2"/>
  <c r="C15" i="2"/>
  <c r="C14" i="2"/>
  <c r="C13" i="2"/>
  <c r="C12" i="2"/>
  <c r="C10" i="2"/>
  <c r="C9" i="2"/>
  <c r="C8" i="2"/>
  <c r="C6" i="2"/>
  <c r="C5" i="2"/>
  <c r="C4" i="2"/>
  <c r="C22" i="1"/>
  <c r="C21" i="1"/>
  <c r="C20" i="1"/>
  <c r="C19" i="1"/>
  <c r="C18" i="1"/>
  <c r="C16" i="1"/>
  <c r="C15" i="1"/>
  <c r="C14" i="1"/>
  <c r="C13" i="1"/>
  <c r="C12" i="1"/>
  <c r="C10" i="1"/>
  <c r="C9" i="1"/>
  <c r="C8" i="1"/>
  <c r="C6" i="1"/>
  <c r="C5" i="1"/>
  <c r="C4" i="1"/>
  <c r="C26" i="3" l="1"/>
  <c r="C27" i="3" l="1"/>
  <c r="H22" i="2"/>
  <c r="H21" i="2"/>
  <c r="H20" i="2"/>
  <c r="H19" i="2"/>
  <c r="H18" i="2"/>
  <c r="H16" i="2"/>
  <c r="H15" i="2"/>
  <c r="H14" i="2"/>
  <c r="H13" i="2"/>
  <c r="H12" i="2"/>
  <c r="F22" i="2"/>
  <c r="F21" i="2"/>
  <c r="F20" i="2"/>
  <c r="F19" i="2"/>
  <c r="F18" i="2"/>
  <c r="F16" i="2"/>
  <c r="F15" i="2"/>
  <c r="F14" i="2"/>
  <c r="F13" i="2"/>
  <c r="D22" i="2"/>
  <c r="D21" i="2"/>
  <c r="D20" i="2"/>
  <c r="D19" i="2"/>
  <c r="D18" i="2"/>
  <c r="F12" i="2"/>
  <c r="D16" i="2"/>
  <c r="D15" i="2"/>
  <c r="D14" i="2"/>
  <c r="D13" i="2"/>
  <c r="D12" i="2"/>
  <c r="H10" i="2"/>
  <c r="H9" i="2"/>
  <c r="H8" i="2"/>
  <c r="F10" i="2"/>
  <c r="F9" i="2"/>
  <c r="F8" i="2"/>
  <c r="D10" i="2"/>
  <c r="D9" i="2"/>
  <c r="D8" i="2"/>
  <c r="H6" i="2"/>
  <c r="H5" i="2"/>
  <c r="H4" i="2"/>
  <c r="F6" i="2"/>
  <c r="F5" i="2"/>
  <c r="F4" i="2"/>
  <c r="D6" i="2"/>
  <c r="D5" i="2"/>
  <c r="D4" i="2"/>
  <c r="H23" i="2" l="1"/>
  <c r="H11" i="2"/>
  <c r="F17" i="2"/>
  <c r="F7" i="2"/>
  <c r="D7" i="2"/>
  <c r="F11" i="2"/>
  <c r="H7" i="2"/>
  <c r="D17" i="2"/>
  <c r="H17" i="2"/>
  <c r="D23" i="2"/>
  <c r="D11" i="2"/>
  <c r="F23" i="2"/>
  <c r="C27" i="1"/>
  <c r="H22" i="1"/>
  <c r="H21" i="1"/>
  <c r="H20" i="1"/>
  <c r="H19" i="1"/>
  <c r="F22" i="1"/>
  <c r="F21" i="1"/>
  <c r="F20" i="1"/>
  <c r="F19" i="1"/>
  <c r="D22" i="1"/>
  <c r="D21" i="1"/>
  <c r="D20" i="1"/>
  <c r="D19" i="1"/>
  <c r="D18" i="1"/>
  <c r="F18" i="1"/>
  <c r="H18" i="1"/>
  <c r="F15" i="1"/>
  <c r="H16" i="1"/>
  <c r="H15" i="1"/>
  <c r="H14" i="1"/>
  <c r="H13" i="1"/>
  <c r="H12" i="1"/>
  <c r="F16" i="1"/>
  <c r="F14" i="1"/>
  <c r="F13" i="1"/>
  <c r="F12" i="1"/>
  <c r="D16" i="1"/>
  <c r="D15" i="1"/>
  <c r="D14" i="1"/>
  <c r="D13" i="1"/>
  <c r="D12" i="1"/>
  <c r="H10" i="1"/>
  <c r="H9" i="1"/>
  <c r="F10" i="1"/>
  <c r="F9" i="1"/>
  <c r="D10" i="1"/>
  <c r="D9" i="1"/>
  <c r="D8" i="1"/>
  <c r="F8" i="1"/>
  <c r="F11" i="1" s="1"/>
  <c r="H8" i="1"/>
  <c r="F6" i="1"/>
  <c r="H6" i="1"/>
  <c r="D5" i="1"/>
  <c r="F5" i="1"/>
  <c r="H5" i="1"/>
  <c r="H4" i="1"/>
  <c r="H7" i="1" s="1"/>
  <c r="F4" i="1"/>
  <c r="D4" i="1"/>
  <c r="C29" i="2" l="1"/>
  <c r="C30" i="2"/>
  <c r="D17" i="1"/>
  <c r="F23" i="1"/>
  <c r="D11" i="1"/>
  <c r="C28" i="2"/>
  <c r="F7" i="1"/>
  <c r="H11" i="1"/>
  <c r="H23" i="1"/>
  <c r="F17" i="1"/>
  <c r="H17" i="1"/>
  <c r="D23" i="1"/>
  <c r="C19" i="3"/>
  <c r="D19" i="3" s="1"/>
  <c r="E19" i="3"/>
  <c r="F19" i="3" s="1"/>
  <c r="G19" i="3"/>
  <c r="H19" i="3" s="1"/>
  <c r="C20" i="3"/>
  <c r="D20" i="3" s="1"/>
  <c r="E20" i="3"/>
  <c r="F20" i="3" s="1"/>
  <c r="G20" i="3"/>
  <c r="H20" i="3" s="1"/>
  <c r="C21" i="3"/>
  <c r="D21" i="3" s="1"/>
  <c r="E21" i="3"/>
  <c r="F21" i="3" s="1"/>
  <c r="G21" i="3"/>
  <c r="H21" i="3" s="1"/>
  <c r="C22" i="3"/>
  <c r="D22" i="3" s="1"/>
  <c r="E22" i="3"/>
  <c r="F22" i="3" s="1"/>
  <c r="G22" i="3"/>
  <c r="H22" i="3" s="1"/>
  <c r="E18" i="3"/>
  <c r="F18" i="3" s="1"/>
  <c r="G18" i="3"/>
  <c r="H18" i="3" s="1"/>
  <c r="C18" i="3"/>
  <c r="D18" i="3" s="1"/>
  <c r="C13" i="3"/>
  <c r="D13" i="3" s="1"/>
  <c r="E13" i="3"/>
  <c r="F13" i="3" s="1"/>
  <c r="G13" i="3"/>
  <c r="H13" i="3" s="1"/>
  <c r="C14" i="3"/>
  <c r="D14" i="3" s="1"/>
  <c r="E14" i="3"/>
  <c r="F14" i="3" s="1"/>
  <c r="G14" i="3"/>
  <c r="H14" i="3" s="1"/>
  <c r="C15" i="3"/>
  <c r="D15" i="3" s="1"/>
  <c r="E15" i="3"/>
  <c r="F15" i="3" s="1"/>
  <c r="G15" i="3"/>
  <c r="H15" i="3" s="1"/>
  <c r="C16" i="3"/>
  <c r="D16" i="3" s="1"/>
  <c r="E16" i="3"/>
  <c r="F16" i="3" s="1"/>
  <c r="G16" i="3"/>
  <c r="H16" i="3" s="1"/>
  <c r="E12" i="3"/>
  <c r="F12" i="3" s="1"/>
  <c r="G12" i="3"/>
  <c r="H12" i="3" s="1"/>
  <c r="C12" i="3"/>
  <c r="D12" i="3" s="1"/>
  <c r="C9" i="3"/>
  <c r="D9" i="3" s="1"/>
  <c r="E9" i="3"/>
  <c r="F9" i="3" s="1"/>
  <c r="G9" i="3"/>
  <c r="H9" i="3" s="1"/>
  <c r="C10" i="3"/>
  <c r="D10" i="3" s="1"/>
  <c r="E10" i="3"/>
  <c r="F10" i="3" s="1"/>
  <c r="G10" i="3"/>
  <c r="H10" i="3" s="1"/>
  <c r="E8" i="3"/>
  <c r="F8" i="3" s="1"/>
  <c r="G8" i="3"/>
  <c r="H8" i="3" s="1"/>
  <c r="C8" i="3"/>
  <c r="D8" i="3" s="1"/>
  <c r="C5" i="3"/>
  <c r="D5" i="3" s="1"/>
  <c r="E5" i="3"/>
  <c r="F5" i="3" s="1"/>
  <c r="G5" i="3"/>
  <c r="H5" i="3" s="1"/>
  <c r="E6" i="3"/>
  <c r="F6" i="3" s="1"/>
  <c r="G6" i="3"/>
  <c r="H6" i="3" s="1"/>
  <c r="E4" i="3"/>
  <c r="F4" i="3" s="1"/>
  <c r="G4" i="3"/>
  <c r="H4" i="3" s="1"/>
  <c r="C4" i="3"/>
  <c r="D4" i="3" s="1"/>
  <c r="C6" i="3"/>
  <c r="D6" i="3" s="1"/>
  <c r="D6" i="1"/>
  <c r="D7" i="1" s="1"/>
  <c r="D11" i="3" l="1"/>
  <c r="F7" i="3"/>
  <c r="F11" i="3"/>
  <c r="F23" i="3"/>
  <c r="H17" i="3"/>
  <c r="F17" i="3"/>
  <c r="D23" i="3"/>
  <c r="H7" i="3"/>
  <c r="H11" i="3"/>
  <c r="H23" i="3"/>
  <c r="D17" i="3"/>
  <c r="C29" i="1"/>
  <c r="C29" i="3" s="1"/>
  <c r="D7" i="3"/>
  <c r="C30" i="1"/>
  <c r="C30" i="3" s="1"/>
  <c r="C28" i="1"/>
  <c r="C28" i="3" s="1"/>
</calcChain>
</file>

<file path=xl/sharedStrings.xml><?xml version="1.0" encoding="utf-8"?>
<sst xmlns="http://schemas.openxmlformats.org/spreadsheetml/2006/main" count="159" uniqueCount="109">
  <si>
    <t>Критерии</t>
  </si>
  <si>
    <t>чел.</t>
  </si>
  <si>
    <t>%</t>
  </si>
  <si>
    <t>Оснащенность ОО</t>
  </si>
  <si>
    <t>В МАУ ДО МУК соблюдены санитарно-гигиенические условия</t>
  </si>
  <si>
    <t>ИТОГО (ср.доля, в %)</t>
  </si>
  <si>
    <t>Квалифицированность педагогов</t>
  </si>
  <si>
    <t>Все педагоги готовы создать комфортные и безопасные условия для каждого ребенка</t>
  </si>
  <si>
    <t>Педагоги и специалисты МАУ ДО МУК оптимально согласуют свои цели для полноценного обучения, развития и воспитания ребенка</t>
  </si>
  <si>
    <t>Развитие ребенка в ОО</t>
  </si>
  <si>
    <t>Ребенок с интересом и пользой проводит время вМАУ ДО МУК, его привлекают к участию в организуемых мероприятиях</t>
  </si>
  <si>
    <t>В МАУ ДО МУК созданы все условия для раскрытия способностей ребенка, удовлетворения его познавательных интересов и разумных потребностей</t>
  </si>
  <si>
    <t>В успехах ребенка есть очевидные заслуги педагогов МАУ ДО МУК</t>
  </si>
  <si>
    <t>Режим работы МАУ ДО МУК оптимален для полноценного развития ребенка и удобен для родителей</t>
  </si>
  <si>
    <t>Родителей удовлетворяет организация учебно-воспитательного процесса в МАУ ДО МУК</t>
  </si>
  <si>
    <t>Взаимодействие с родителями</t>
  </si>
  <si>
    <t>Родителям доступна полная информация о жизнедеятельности ребенка в МАУ ДО МУК</t>
  </si>
  <si>
    <t>Согласен</t>
  </si>
  <si>
    <t>Не согласен</t>
  </si>
  <si>
    <t>Воздержусь</t>
  </si>
  <si>
    <t>Предложения родителей оперативно рассматриваются администрацией и педагогами МАУ ДО МУК, учитываются при дальнейшей работе</t>
  </si>
  <si>
    <t>Взаимоотношения педагогов и моего ребенка полностью удовлетворяют меня</t>
  </si>
  <si>
    <t>Взаимооношения МАУ ДО МУК и семьи эффективно и плодотворно в развитии, обучении и воспитании ребенка</t>
  </si>
  <si>
    <t>На сайте МАУ ДО МУК размещена полная и актуальная информация о деятельности школы, педагогических работниках, контактах, мероприятиях</t>
  </si>
  <si>
    <t>Предложения, замечания:</t>
  </si>
  <si>
    <t>В МАУ ДО МУК работают квалифицированные и компетентные педагоги  специалисты</t>
  </si>
  <si>
    <t xml:space="preserve"> </t>
  </si>
  <si>
    <t>В Центре соблюдены санитарно-гигиенические условия</t>
  </si>
  <si>
    <t>В Центре работают квалифицированные и компетентные педагоги  специалисты</t>
  </si>
  <si>
    <t>Педагоги и специалисты Центра оптимально согласуют свои цели для полноценного обучения, развития и воспитания ребенка</t>
  </si>
  <si>
    <t>Ребенок с интересом и пользой проводит время в Центре, его привлекают к участию в организуемых мероприятиях</t>
  </si>
  <si>
    <t>В Центре созданы все условия для раскрытия способностей ребенка, удовлетворения его познавательных интересов и разумных потребностей</t>
  </si>
  <si>
    <t>В успехах ребенка есть очевидные заслуги педагогов Центра</t>
  </si>
  <si>
    <t>Режим работы Центра оптимален для полноценного развития ребенка и удобен для родителей</t>
  </si>
  <si>
    <t>Родителей удовлетворяет организация учебно-воспитательного процесса в Центре</t>
  </si>
  <si>
    <t>Родителям доступна полная информация о жизнедеятельности ребенка в Центре</t>
  </si>
  <si>
    <t>Взаимооношения Центра и семьи эффективно и плодотворно в развитии, обучении и воспитании ребенка</t>
  </si>
  <si>
    <t>Предложения родителей оперативно рассматриваются администрацией и педагогами Центра, учитываются при дальнейшей работе</t>
  </si>
  <si>
    <t>На сайте Центра размещена полная и актуальная информация о деятельности школы, педагогических работниках, контактах, мероприятиях</t>
  </si>
  <si>
    <t>В ОДО соблюдены санитарно-гигиенические условия</t>
  </si>
  <si>
    <t>В ОДО работают квалифицированные и компетентные педагоги  специалисты</t>
  </si>
  <si>
    <t>Педагоги и специалисты ОДО оптимально согласуют свои цели для полноценного обучения, развития и воспитания ребенка</t>
  </si>
  <si>
    <t>Ребенок с интересом и пользой проводит время в ОДО, его привлекают к участию в организуемых мероприятиях</t>
  </si>
  <si>
    <t>В ОДО созданы все условия для раскрытия способностей ребенка, удовлетворения его познавательных интересов и разумных потребностей</t>
  </si>
  <si>
    <t>В успехах ребенка есть очевидные заслуги педагогов ОДО</t>
  </si>
  <si>
    <t>Режим работы ОДО оптимален для полноценного развития ребенка и удобен для родителей</t>
  </si>
  <si>
    <t>Родителей удовлетворяет организация учебно-воспитательного процесса в ОДО</t>
  </si>
  <si>
    <t>Родителям доступна полная информация о жизнедеятельности ребенка в ОДО</t>
  </si>
  <si>
    <t>Взаимооношения ОДО и семьи эффективно и плодотворно в развитии, обучении и воспитании ребенка</t>
  </si>
  <si>
    <t>Предложения родителей оперативно рассматриваются администрацией и педагогами ОДО, учитываются при дальнейшей работе</t>
  </si>
  <si>
    <t>На сайте ОДО размещена полная и актуальная информация о деятельности школы, педагогических работниках, контактах, мероприятиях</t>
  </si>
  <si>
    <t>Кол-во участников - _____ человек</t>
  </si>
  <si>
    <t>Доля респондентов от общей численности обучающихся - ___ %</t>
  </si>
  <si>
    <t>Средняя доля респондентов, удовлетворенных образовательными услугами -  ___ %</t>
  </si>
  <si>
    <t>Средняя доля респондентов, неудовлетворенных образовательными услугами -____%</t>
  </si>
  <si>
    <t>Средняя доля респондентов, воздержавшихся от ответов - _____ %</t>
  </si>
  <si>
    <t>Доля респондентов от общей численности обучающихся - ____ %</t>
  </si>
  <si>
    <t>Средняя доля респондентов, удовлетворенных образовательными услугами -  ____%</t>
  </si>
  <si>
    <t>Средняя доля респондентов, неудовлетворенных образовательными услугами -____ %</t>
  </si>
  <si>
    <t>Средняя доля респондентов, воздержавшихся от ответов -_____ %</t>
  </si>
  <si>
    <t>Кол-во участников -   человек</t>
  </si>
  <si>
    <t>Количество обучающихся всего</t>
  </si>
  <si>
    <t>Количество воспитанников всего</t>
  </si>
  <si>
    <t>Количество обучающихся (воспитанников) всего:</t>
  </si>
  <si>
    <t>Доля респондентов от общей численности обучающихся - %</t>
  </si>
  <si>
    <t>Средняя доля респондентов, удовлетворенных образовательными услугами -   %</t>
  </si>
  <si>
    <t>Средняя доля респондентов, неудовлетворенных образовательными услугами -  %</t>
  </si>
  <si>
    <t>Средняя доля респондентов, воздержавшихся от ответов -  %</t>
  </si>
  <si>
    <t>Результаты мониторинга удовлетворенности потребителей качеством образовательных услуг в МАУ ДО "МУК п. Пионерский" в 2022 г.</t>
  </si>
  <si>
    <t>Результаты мониторинга удовлетворенности потребителей качеством образовательных услуг в МАУ ДО СР "Центр "Созвездие" в 2022 г.</t>
  </si>
  <si>
    <t>Результаты мониторинга удовлетворенности потребителей качеством услуг, предоставляемых муниципальными образовательными организациями Советского района дополнительного образования в 2022 г. (далее - ОДО)</t>
  </si>
  <si>
    <t>В МАУ ДО МУК созданы условия для творческого, интеллектуального развития ребенка</t>
  </si>
  <si>
    <t>МАУ ДО МУК оптимально оснащен материально-техническими средствами (компьютерное оборудование, оборудование для творчества и др.)</t>
  </si>
  <si>
    <t xml:space="preserve">Создать дополнительные занятия по изучению английского языка </t>
  </si>
  <si>
    <t>В Центре созданы условия для творческого, интеллектуального развития ребенка</t>
  </si>
  <si>
    <t>Центр оптимально оснащен материально-техническими средствами (компьютерное оборудование, оборудование для творчества и др.)</t>
  </si>
  <si>
    <t>Всё устраивает</t>
  </si>
  <si>
    <t>Спасибо,педагогам!!</t>
  </si>
  <si>
    <t xml:space="preserve">Увеличить занятие не2 раза в неделю а хотя бы 3или 4 
</t>
  </si>
  <si>
    <t xml:space="preserve">Центру "Созвездие" необходимо помещение с большей площадью и дополнительное оснащение. На сегодняшний день центр не может поместить всех желающих. </t>
  </si>
  <si>
    <t>Желаю дпльнейшего процветания Центру!Очень рпла сто у моих деток есть аозможгость посещать этот Центр!Вы Молодцы!</t>
  </si>
  <si>
    <t>Классно работают педагоги, оч.нравится детям посещать кружки</t>
  </si>
  <si>
    <t xml:space="preserve">Спасибо за работу! </t>
  </si>
  <si>
    <t xml:space="preserve">Центр "Созвездие" самый лучший! </t>
  </si>
  <si>
    <t>Спасибо за ваш зоопарк! Это просто замечательно, что в нашем городе есть такой прекрасный зоопарк, где много разнообразных животных. Очень отзывчивые сотрудники</t>
  </si>
  <si>
    <t>Замечании нет.</t>
  </si>
  <si>
    <t xml:space="preserve">Всё отлично </t>
  </si>
  <si>
    <t>Творческих успехов и вдохновения! Благодарим за Вашу работу!</t>
  </si>
  <si>
    <t>Актуализировать информацию на сайте</t>
  </si>
  <si>
    <t>Замечаний нет</t>
  </si>
  <si>
    <t>Всё полностью устраивает!!! Ребенок с большим удовольствием ходит на занятия!!! Огромное спасибо!!!</t>
  </si>
  <si>
    <t>Отзывчивые педагоги и в ногу со временем! Доверяю всех троих детей Созвездию!</t>
  </si>
  <si>
    <t xml:space="preserve">Замечаний нет
</t>
  </si>
  <si>
    <t xml:space="preserve">Здоровья педогогам и процветания центру Созвездия! </t>
  </si>
  <si>
    <t>Хотелось побольше организовывать праздников детям ну и побольше кружков .</t>
  </si>
  <si>
    <t>Всё устраивает. Педагоги супер</t>
  </si>
  <si>
    <t xml:space="preserve">Хотелось бы большое здание! </t>
  </si>
  <si>
    <t>Спасибо!!!</t>
  </si>
  <si>
    <t>Ребёнку очень нравится здесь заниматься, спасибо!</t>
  </si>
  <si>
    <t xml:space="preserve">Меня вполне все устраивает </t>
  </si>
  <si>
    <t>Всем педагогам здоровья,  сил, терпения и низкий поклон за труд...</t>
  </si>
  <si>
    <t xml:space="preserve">Нет замечаний всё нравится. </t>
  </si>
  <si>
    <t>На сертификатах детей в этом году дали всего 11 тысяч, почему?</t>
  </si>
  <si>
    <t>Когда уберут эти сертификаты????</t>
  </si>
  <si>
    <t>Больша заморочка, сертификаты, а на них гроши, много документов нам надр сдавать, если мы ходим не первый год на кружок, зачем все это?!?</t>
  </si>
  <si>
    <t>Спасибо Созвездие. Мы вас любим</t>
  </si>
  <si>
    <t xml:space="preserve">Вы крутые! </t>
  </si>
  <si>
    <t>ОДО оптимально оснащены  материально-техническими средствами (компьютерное оборудование, оборудование для творчества и др.)</t>
  </si>
  <si>
    <t>В ОДО созданы условия  для творческого, интеллектуального развития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</si>
</sst>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</font>
    <font>
      <sz val="14"/>
      <color theme="1"/>
      <name val="Times New Roman"/>
      <family val="1"/>
      <charset val="204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1" xfId="0" applyBorder="1"/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6" fillId="0" borderId="0" xfId="0" applyFont="1" applyAlignment="1"/>
    <xf numFmtId="10" fontId="1" fillId="0" borderId="1" xfId="0" applyNumberFormat="1" applyFont="1" applyBorder="1" applyAlignment="1">
      <alignment vertical="top"/>
    </xf>
    <xf numFmtId="10" fontId="4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10" fontId="2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0" fontId="7" fillId="0" borderId="0" xfId="0" applyNumberFormat="1" applyFont="1" applyAlignment="1">
      <alignment vertical="top"/>
    </xf>
    <xf numFmtId="0" fontId="5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10" fontId="5" fillId="0" borderId="0" xfId="0" applyNumberFormat="1" applyFont="1" applyAlignment="1">
      <alignment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8" fillId="0" borderId="0" xfId="0" applyFont="1" applyAlignment="1"/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9" workbookViewId="0">
      <selection activeCell="B33" sqref="B33"/>
    </sheetView>
  </sheetViews>
  <sheetFormatPr defaultRowHeight="15" x14ac:dyDescent="0.25"/>
  <cols>
    <col min="2" max="2" width="46" style="12" customWidth="1"/>
    <col min="3" max="3" width="10.28515625" style="12" customWidth="1"/>
    <col min="4" max="4" width="10.5703125" style="12" customWidth="1"/>
    <col min="5" max="5" width="7.42578125" style="12" customWidth="1"/>
    <col min="6" max="6" width="9.140625" style="12" customWidth="1"/>
    <col min="7" max="7" width="8.28515625" style="12" customWidth="1"/>
    <col min="8" max="8" width="10.7109375" style="12" customWidth="1"/>
  </cols>
  <sheetData>
    <row r="1" spans="1:8" ht="36.75" customHeight="1" x14ac:dyDescent="0.25">
      <c r="A1" s="57" t="s">
        <v>68</v>
      </c>
      <c r="B1" s="57"/>
      <c r="C1" s="57"/>
      <c r="D1" s="57"/>
      <c r="E1" s="57"/>
      <c r="F1" s="57"/>
      <c r="G1" s="57"/>
      <c r="H1" s="57"/>
    </row>
    <row r="2" spans="1:8" ht="72.75" customHeight="1" x14ac:dyDescent="0.25">
      <c r="A2" s="2"/>
      <c r="B2" s="8" t="s">
        <v>0</v>
      </c>
      <c r="C2" s="58" t="s">
        <v>17</v>
      </c>
      <c r="D2" s="59"/>
      <c r="E2" s="58" t="s">
        <v>18</v>
      </c>
      <c r="F2" s="59"/>
      <c r="G2" s="58" t="s">
        <v>19</v>
      </c>
      <c r="H2" s="59"/>
    </row>
    <row r="3" spans="1:8" ht="15.75" x14ac:dyDescent="0.25">
      <c r="A3" s="2"/>
      <c r="B3" s="8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8" ht="45" x14ac:dyDescent="0.25">
      <c r="A4" s="54" t="s">
        <v>3</v>
      </c>
      <c r="B4" s="9" t="s">
        <v>71</v>
      </c>
      <c r="C4" s="10">
        <f>C26-G4-E4</f>
        <v>85</v>
      </c>
      <c r="D4" s="34">
        <f>C4/C26</f>
        <v>0.82524271844660191</v>
      </c>
      <c r="E4" s="10">
        <v>2</v>
      </c>
      <c r="F4" s="34">
        <f>E4/C26</f>
        <v>1.9417475728155338E-2</v>
      </c>
      <c r="G4" s="10">
        <v>16</v>
      </c>
      <c r="H4" s="34">
        <f>G4/C26</f>
        <v>0.1553398058252427</v>
      </c>
    </row>
    <row r="5" spans="1:8" ht="60" x14ac:dyDescent="0.25">
      <c r="A5" s="55"/>
      <c r="B5" s="9" t="s">
        <v>72</v>
      </c>
      <c r="C5" s="10">
        <f>C26-G5-E5</f>
        <v>71</v>
      </c>
      <c r="D5" s="34">
        <f>C5/C26</f>
        <v>0.68932038834951459</v>
      </c>
      <c r="E5" s="10">
        <v>9</v>
      </c>
      <c r="F5" s="34">
        <f>E5/C26</f>
        <v>8.7378640776699032E-2</v>
      </c>
      <c r="G5" s="10">
        <v>23</v>
      </c>
      <c r="H5" s="34">
        <f>G5/C26</f>
        <v>0.22330097087378642</v>
      </c>
    </row>
    <row r="6" spans="1:8" ht="30" x14ac:dyDescent="0.25">
      <c r="A6" s="55"/>
      <c r="B6" s="9" t="s">
        <v>4</v>
      </c>
      <c r="C6" s="10">
        <f>C26-G6-E6</f>
        <v>86</v>
      </c>
      <c r="D6" s="34">
        <f>C6/C26</f>
        <v>0.83495145631067957</v>
      </c>
      <c r="E6" s="10">
        <v>5</v>
      </c>
      <c r="F6" s="34">
        <f>E6/C26</f>
        <v>4.8543689320388349E-2</v>
      </c>
      <c r="G6" s="10">
        <v>12</v>
      </c>
      <c r="H6" s="34">
        <f>G6/C26</f>
        <v>0.11650485436893204</v>
      </c>
    </row>
    <row r="7" spans="1:8" ht="15" customHeight="1" x14ac:dyDescent="0.25">
      <c r="A7" s="3"/>
      <c r="B7" s="13" t="s">
        <v>5</v>
      </c>
      <c r="C7" s="10"/>
      <c r="D7" s="34">
        <f>AVERAGE(D4:D6)</f>
        <v>0.78317152103559862</v>
      </c>
      <c r="E7" s="32"/>
      <c r="F7" s="34">
        <f>AVERAGE(F4:F6)</f>
        <v>5.1779935275080909E-2</v>
      </c>
      <c r="G7" s="32"/>
      <c r="H7" s="34">
        <f>AVERAGE(H4:H6)</f>
        <v>0.1650485436893204</v>
      </c>
    </row>
    <row r="8" spans="1:8" ht="30" x14ac:dyDescent="0.25">
      <c r="A8" s="54" t="s">
        <v>6</v>
      </c>
      <c r="B8" s="9" t="s">
        <v>25</v>
      </c>
      <c r="C8" s="10">
        <f>C26-G8-E8</f>
        <v>93</v>
      </c>
      <c r="D8" s="34">
        <f>C8/C26</f>
        <v>0.90291262135922334</v>
      </c>
      <c r="E8" s="10">
        <v>1</v>
      </c>
      <c r="F8" s="34">
        <f>E8/C26</f>
        <v>9.7087378640776691E-3</v>
      </c>
      <c r="G8" s="10">
        <v>9</v>
      </c>
      <c r="H8" s="34">
        <f>G8/C26</f>
        <v>8.7378640776699032E-2</v>
      </c>
    </row>
    <row r="9" spans="1:8" ht="30" x14ac:dyDescent="0.25">
      <c r="A9" s="55"/>
      <c r="B9" s="9" t="s">
        <v>7</v>
      </c>
      <c r="C9" s="10">
        <f>C26-G9-E9</f>
        <v>90</v>
      </c>
      <c r="D9" s="34">
        <f>C9/C26</f>
        <v>0.87378640776699024</v>
      </c>
      <c r="E9" s="10">
        <v>3</v>
      </c>
      <c r="F9" s="34">
        <f>E9/C26</f>
        <v>2.9126213592233011E-2</v>
      </c>
      <c r="G9" s="10">
        <v>10</v>
      </c>
      <c r="H9" s="34">
        <f>G9/C26</f>
        <v>9.7087378640776698E-2</v>
      </c>
    </row>
    <row r="10" spans="1:8" ht="60" x14ac:dyDescent="0.25">
      <c r="A10" s="56"/>
      <c r="B10" s="9" t="s">
        <v>8</v>
      </c>
      <c r="C10" s="10">
        <f>C26-G10-E10</f>
        <v>87</v>
      </c>
      <c r="D10" s="34">
        <f>C10/C26</f>
        <v>0.84466019417475724</v>
      </c>
      <c r="E10" s="10">
        <v>3</v>
      </c>
      <c r="F10" s="34">
        <f>E10/C26</f>
        <v>2.9126213592233011E-2</v>
      </c>
      <c r="G10" s="10">
        <v>13</v>
      </c>
      <c r="H10" s="34">
        <f>G10/C26</f>
        <v>0.12621359223300971</v>
      </c>
    </row>
    <row r="11" spans="1:8" ht="15" customHeight="1" x14ac:dyDescent="0.25">
      <c r="A11" s="3"/>
      <c r="B11" s="13" t="s">
        <v>5</v>
      </c>
      <c r="C11" s="10"/>
      <c r="D11" s="34">
        <f>AVERAGE(D8:D10)</f>
        <v>0.87378640776699035</v>
      </c>
      <c r="E11" s="32"/>
      <c r="F11" s="34">
        <f>AVERAGE(F8:F10)</f>
        <v>2.2653721682847894E-2</v>
      </c>
      <c r="G11" s="11"/>
      <c r="H11" s="34">
        <f>AVERAGE(H8:H10)</f>
        <v>0.1035598705501618</v>
      </c>
    </row>
    <row r="12" spans="1:8" ht="45" x14ac:dyDescent="0.25">
      <c r="A12" s="51" t="s">
        <v>9</v>
      </c>
      <c r="B12" s="9" t="s">
        <v>10</v>
      </c>
      <c r="C12" s="10">
        <f>C26-G12-E12</f>
        <v>87</v>
      </c>
      <c r="D12" s="34">
        <f>C12/C26</f>
        <v>0.84466019417475724</v>
      </c>
      <c r="E12" s="10">
        <v>2</v>
      </c>
      <c r="F12" s="34">
        <f>E12/C26</f>
        <v>1.9417475728155338E-2</v>
      </c>
      <c r="G12" s="10">
        <v>14</v>
      </c>
      <c r="H12" s="34">
        <f>G12/C26</f>
        <v>0.13592233009708737</v>
      </c>
    </row>
    <row r="13" spans="1:8" ht="60" x14ac:dyDescent="0.25">
      <c r="A13" s="52"/>
      <c r="B13" s="9" t="s">
        <v>11</v>
      </c>
      <c r="C13" s="10">
        <f>C26-G13-E13</f>
        <v>77</v>
      </c>
      <c r="D13" s="34">
        <f>C13/C26</f>
        <v>0.74757281553398058</v>
      </c>
      <c r="E13" s="10">
        <v>4</v>
      </c>
      <c r="F13" s="34">
        <f>E13/C26</f>
        <v>3.8834951456310676E-2</v>
      </c>
      <c r="G13" s="10">
        <v>22</v>
      </c>
      <c r="H13" s="34">
        <f>G13/C26</f>
        <v>0.21359223300970873</v>
      </c>
    </row>
    <row r="14" spans="1:8" ht="30" x14ac:dyDescent="0.25">
      <c r="A14" s="52"/>
      <c r="B14" s="9" t="s">
        <v>12</v>
      </c>
      <c r="C14" s="10">
        <f>C26-G14-E14</f>
        <v>88</v>
      </c>
      <c r="D14" s="34">
        <f>C14/C26</f>
        <v>0.85436893203883491</v>
      </c>
      <c r="E14" s="10">
        <v>4</v>
      </c>
      <c r="F14" s="34">
        <f>E14/C26</f>
        <v>3.8834951456310676E-2</v>
      </c>
      <c r="G14" s="10">
        <v>11</v>
      </c>
      <c r="H14" s="34">
        <f>G14/C26</f>
        <v>0.10679611650485436</v>
      </c>
    </row>
    <row r="15" spans="1:8" ht="45" x14ac:dyDescent="0.25">
      <c r="A15" s="52"/>
      <c r="B15" s="9" t="s">
        <v>13</v>
      </c>
      <c r="C15" s="10">
        <f>C26-G15-E15</f>
        <v>94</v>
      </c>
      <c r="D15" s="34">
        <f>C15/C26</f>
        <v>0.91262135922330101</v>
      </c>
      <c r="E15" s="10">
        <v>3</v>
      </c>
      <c r="F15" s="34">
        <f>E15/C26</f>
        <v>2.9126213592233011E-2</v>
      </c>
      <c r="G15" s="10">
        <v>6</v>
      </c>
      <c r="H15" s="34">
        <f>G15/C26</f>
        <v>5.8252427184466021E-2</v>
      </c>
    </row>
    <row r="16" spans="1:8" ht="30" x14ac:dyDescent="0.25">
      <c r="A16" s="53"/>
      <c r="B16" s="9" t="s">
        <v>14</v>
      </c>
      <c r="C16" s="10">
        <f>C26-G16-E16</f>
        <v>93</v>
      </c>
      <c r="D16" s="34">
        <f>C16/C26</f>
        <v>0.90291262135922334</v>
      </c>
      <c r="E16" s="10">
        <v>1</v>
      </c>
      <c r="F16" s="34">
        <f>E16/C26</f>
        <v>9.7087378640776691E-3</v>
      </c>
      <c r="G16" s="10">
        <v>9</v>
      </c>
      <c r="H16" s="34">
        <f>G16/C26</f>
        <v>8.7378640776699032E-2</v>
      </c>
    </row>
    <row r="17" spans="1:8" ht="15" customHeight="1" x14ac:dyDescent="0.25">
      <c r="A17" s="4"/>
      <c r="B17" s="13" t="s">
        <v>5</v>
      </c>
      <c r="C17" s="10"/>
      <c r="D17" s="34">
        <f>AVERAGE(D12:D16)</f>
        <v>0.85242718446601951</v>
      </c>
      <c r="E17" s="32"/>
      <c r="F17" s="34">
        <f>AVERAGE(F12:F16)</f>
        <v>2.7184466019417475E-2</v>
      </c>
      <c r="G17" s="11"/>
      <c r="H17" s="34">
        <f>AVERAGE(H12:H16)</f>
        <v>0.12038834951456309</v>
      </c>
    </row>
    <row r="18" spans="1:8" ht="30" x14ac:dyDescent="0.25">
      <c r="A18" s="54" t="s">
        <v>15</v>
      </c>
      <c r="B18" s="9" t="s">
        <v>16</v>
      </c>
      <c r="C18" s="10">
        <f>C26-G18-E18</f>
        <v>90</v>
      </c>
      <c r="D18" s="34">
        <f>C18/C26</f>
        <v>0.87378640776699024</v>
      </c>
      <c r="E18" s="10">
        <v>6</v>
      </c>
      <c r="F18" s="34">
        <f>E18/C26</f>
        <v>5.8252427184466021E-2</v>
      </c>
      <c r="G18" s="10">
        <v>7</v>
      </c>
      <c r="H18" s="34">
        <f>G18/C26</f>
        <v>6.7961165048543687E-2</v>
      </c>
    </row>
    <row r="19" spans="1:8" ht="30" x14ac:dyDescent="0.25">
      <c r="A19" s="55"/>
      <c r="B19" s="9" t="s">
        <v>21</v>
      </c>
      <c r="C19" s="10">
        <f>C26-G19-E19</f>
        <v>94</v>
      </c>
      <c r="D19" s="34">
        <f>C19/C26</f>
        <v>0.91262135922330101</v>
      </c>
      <c r="E19" s="10">
        <v>2</v>
      </c>
      <c r="F19" s="34">
        <f>E19/C26</f>
        <v>1.9417475728155338E-2</v>
      </c>
      <c r="G19" s="10">
        <v>7</v>
      </c>
      <c r="H19" s="34">
        <f>G19/C26</f>
        <v>6.7961165048543687E-2</v>
      </c>
    </row>
    <row r="20" spans="1:8" ht="45" x14ac:dyDescent="0.25">
      <c r="A20" s="55"/>
      <c r="B20" s="9" t="s">
        <v>22</v>
      </c>
      <c r="C20" s="10">
        <f>C26-G20-E20</f>
        <v>86</v>
      </c>
      <c r="D20" s="34">
        <f>C20/C26</f>
        <v>0.83495145631067957</v>
      </c>
      <c r="E20" s="10">
        <v>2</v>
      </c>
      <c r="F20" s="34">
        <f>E20/C26</f>
        <v>1.9417475728155338E-2</v>
      </c>
      <c r="G20" s="10">
        <v>15</v>
      </c>
      <c r="H20" s="34">
        <f>G20/C26</f>
        <v>0.14563106796116504</v>
      </c>
    </row>
    <row r="21" spans="1:8" s="1" customFormat="1" ht="60" x14ac:dyDescent="0.25">
      <c r="A21" s="55"/>
      <c r="B21" s="9" t="s">
        <v>20</v>
      </c>
      <c r="C21" s="10">
        <f>C26-G21-E21</f>
        <v>77</v>
      </c>
      <c r="D21" s="34">
        <f>C21/C26</f>
        <v>0.74757281553398058</v>
      </c>
      <c r="E21" s="10">
        <v>2</v>
      </c>
      <c r="F21" s="34">
        <f>E21/C26</f>
        <v>1.9417475728155338E-2</v>
      </c>
      <c r="G21" s="10">
        <v>24</v>
      </c>
      <c r="H21" s="34">
        <f>G21/C26</f>
        <v>0.23300970873786409</v>
      </c>
    </row>
    <row r="22" spans="1:8" ht="60" x14ac:dyDescent="0.25">
      <c r="A22" s="56"/>
      <c r="B22" s="9" t="s">
        <v>23</v>
      </c>
      <c r="C22" s="10">
        <f>C26-G22-E22</f>
        <v>83</v>
      </c>
      <c r="D22" s="34">
        <f>C22/C26</f>
        <v>0.80582524271844658</v>
      </c>
      <c r="E22" s="10">
        <v>2</v>
      </c>
      <c r="F22" s="34">
        <f>E22/C26</f>
        <v>1.9417475728155338E-2</v>
      </c>
      <c r="G22" s="10">
        <v>18</v>
      </c>
      <c r="H22" s="34">
        <f>G22/C26</f>
        <v>0.17475728155339806</v>
      </c>
    </row>
    <row r="23" spans="1:8" ht="15" customHeight="1" x14ac:dyDescent="0.25">
      <c r="A23" s="2"/>
      <c r="B23" s="8" t="s">
        <v>5</v>
      </c>
      <c r="C23" s="10"/>
      <c r="D23" s="34">
        <f>AVERAGE(D18:D22)</f>
        <v>0.83495145631067957</v>
      </c>
      <c r="E23" s="10"/>
      <c r="F23" s="34">
        <f>AVERAGE(F18:F22)</f>
        <v>2.7184466019417469E-2</v>
      </c>
      <c r="G23" s="10"/>
      <c r="H23" s="34">
        <f>AVERAGE(H18:H22)</f>
        <v>0.13786407766990291</v>
      </c>
    </row>
    <row r="25" spans="1:8" s="1" customFormat="1" x14ac:dyDescent="0.25">
      <c r="B25" s="38" t="s">
        <v>61</v>
      </c>
      <c r="C25" s="38">
        <v>559</v>
      </c>
      <c r="D25" s="12"/>
      <c r="E25" s="12"/>
      <c r="F25" s="12"/>
      <c r="G25" s="12"/>
      <c r="H25" s="12"/>
    </row>
    <row r="26" spans="1:8" x14ac:dyDescent="0.25">
      <c r="A26" s="1"/>
      <c r="B26" s="14" t="s">
        <v>60</v>
      </c>
      <c r="C26" s="38">
        <v>103</v>
      </c>
    </row>
    <row r="27" spans="1:8" ht="30" x14ac:dyDescent="0.25">
      <c r="A27" s="1"/>
      <c r="B27" s="15" t="s">
        <v>56</v>
      </c>
      <c r="C27" s="39">
        <f>C26/C25</f>
        <v>0.18425760286225404</v>
      </c>
    </row>
    <row r="28" spans="1:8" ht="30" x14ac:dyDescent="0.25">
      <c r="A28" s="1"/>
      <c r="B28" s="15" t="s">
        <v>57</v>
      </c>
      <c r="C28" s="39">
        <f>AVERAGE(AVERAGE(D23,D17,D11,D7))</f>
        <v>0.83608414239482198</v>
      </c>
    </row>
    <row r="29" spans="1:8" ht="30" x14ac:dyDescent="0.25">
      <c r="A29" s="1"/>
      <c r="B29" s="16" t="s">
        <v>58</v>
      </c>
      <c r="C29" s="39">
        <f>AVERAGE(F23,F17,F11,F7)</f>
        <v>3.2200647249190938E-2</v>
      </c>
    </row>
    <row r="30" spans="1:8" ht="30" x14ac:dyDescent="0.25">
      <c r="B30" s="15" t="s">
        <v>59</v>
      </c>
      <c r="C30" s="39">
        <f>AVERAGE(H23,H17,H11,H7)</f>
        <v>0.13171521035598704</v>
      </c>
    </row>
    <row r="31" spans="1:8" x14ac:dyDescent="0.25">
      <c r="B31" s="17"/>
      <c r="H31" s="12" t="s">
        <v>26</v>
      </c>
    </row>
    <row r="32" spans="1:8" ht="15.75" x14ac:dyDescent="0.25">
      <c r="B32" s="18" t="s">
        <v>24</v>
      </c>
    </row>
    <row r="33" spans="1:2" x14ac:dyDescent="0.25">
      <c r="A33">
        <v>1</v>
      </c>
      <c r="B33" s="63" t="s">
        <v>73</v>
      </c>
    </row>
    <row r="34" spans="1:2" x14ac:dyDescent="0.25">
      <c r="B34" s="33"/>
    </row>
    <row r="35" spans="1:2" x14ac:dyDescent="0.25">
      <c r="B35" s="33"/>
    </row>
  </sheetData>
  <mergeCells count="8">
    <mergeCell ref="A12:A16"/>
    <mergeCell ref="A18:A22"/>
    <mergeCell ref="A1:H1"/>
    <mergeCell ref="C2:D2"/>
    <mergeCell ref="E2:F2"/>
    <mergeCell ref="G2:H2"/>
    <mergeCell ref="A4:A6"/>
    <mergeCell ref="A8:A10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topLeftCell="A27" zoomScale="90" zoomScaleNormal="90" workbookViewId="0">
      <selection activeCell="W32" sqref="W32"/>
    </sheetView>
  </sheetViews>
  <sheetFormatPr defaultRowHeight="15" x14ac:dyDescent="0.25"/>
  <cols>
    <col min="2" max="2" width="54.85546875" style="24" customWidth="1"/>
    <col min="3" max="3" width="9.85546875" customWidth="1"/>
    <col min="4" max="4" width="9" customWidth="1"/>
    <col min="5" max="5" width="8.140625" customWidth="1"/>
    <col min="6" max="6" width="8.42578125" customWidth="1"/>
    <col min="7" max="7" width="9" customWidth="1"/>
    <col min="8" max="8" width="9.85546875" customWidth="1"/>
  </cols>
  <sheetData>
    <row r="1" spans="1:8" ht="34.5" customHeight="1" x14ac:dyDescent="0.25">
      <c r="A1" s="57" t="s">
        <v>69</v>
      </c>
      <c r="B1" s="57"/>
      <c r="C1" s="57"/>
      <c r="D1" s="57"/>
      <c r="E1" s="57"/>
      <c r="F1" s="57"/>
      <c r="G1" s="57"/>
      <c r="H1" s="57"/>
    </row>
    <row r="2" spans="1:8" ht="81.75" customHeight="1" x14ac:dyDescent="0.25">
      <c r="A2" s="2"/>
      <c r="B2" s="21" t="s">
        <v>0</v>
      </c>
      <c r="C2" s="60" t="s">
        <v>17</v>
      </c>
      <c r="D2" s="61"/>
      <c r="E2" s="60" t="s">
        <v>18</v>
      </c>
      <c r="F2" s="61"/>
      <c r="G2" s="60" t="s">
        <v>19</v>
      </c>
      <c r="H2" s="61"/>
    </row>
    <row r="3" spans="1:8" ht="15.75" x14ac:dyDescent="0.25">
      <c r="A3" s="2"/>
      <c r="B3" s="21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8" ht="30" x14ac:dyDescent="0.25">
      <c r="A4" s="54" t="s">
        <v>3</v>
      </c>
      <c r="B4" s="22" t="s">
        <v>74</v>
      </c>
      <c r="C4" s="10">
        <f>C26-E4-G4</f>
        <v>345</v>
      </c>
      <c r="D4" s="34">
        <f>C4/C26</f>
        <v>0.96638655462184875</v>
      </c>
      <c r="E4" s="10">
        <v>4</v>
      </c>
      <c r="F4" s="34">
        <f>E4/C26</f>
        <v>1.1204481792717087E-2</v>
      </c>
      <c r="G4" s="10">
        <v>8</v>
      </c>
      <c r="H4" s="34">
        <f>G4/C26</f>
        <v>2.2408963585434174E-2</v>
      </c>
    </row>
    <row r="5" spans="1:8" ht="45" x14ac:dyDescent="0.25">
      <c r="A5" s="55"/>
      <c r="B5" s="22" t="s">
        <v>75</v>
      </c>
      <c r="C5" s="10">
        <f>C26-E5-G5</f>
        <v>305</v>
      </c>
      <c r="D5" s="34">
        <f>C5/C26</f>
        <v>0.85434173669467783</v>
      </c>
      <c r="E5" s="10">
        <v>17</v>
      </c>
      <c r="F5" s="34">
        <f>E5/C26</f>
        <v>4.7619047619047616E-2</v>
      </c>
      <c r="G5" s="10">
        <v>35</v>
      </c>
      <c r="H5" s="34">
        <f>G5/C26</f>
        <v>9.8039215686274508E-2</v>
      </c>
    </row>
    <row r="6" spans="1:8" x14ac:dyDescent="0.25">
      <c r="A6" s="55"/>
      <c r="B6" s="22" t="s">
        <v>27</v>
      </c>
      <c r="C6" s="10">
        <f>C26-E6-G6</f>
        <v>341</v>
      </c>
      <c r="D6" s="34">
        <f>C6/C26</f>
        <v>0.9551820728291317</v>
      </c>
      <c r="E6" s="10">
        <v>3</v>
      </c>
      <c r="F6" s="34">
        <f>E6/C26</f>
        <v>8.4033613445378148E-3</v>
      </c>
      <c r="G6" s="10">
        <v>13</v>
      </c>
      <c r="H6" s="34">
        <f>G6/C26</f>
        <v>3.6414565826330535E-2</v>
      </c>
    </row>
    <row r="7" spans="1:8" ht="15.75" x14ac:dyDescent="0.25">
      <c r="A7" s="6"/>
      <c r="B7" s="23" t="s">
        <v>5</v>
      </c>
      <c r="C7" s="36"/>
      <c r="D7" s="34">
        <f>AVERAGE(D4:D6)</f>
        <v>0.92530345471521935</v>
      </c>
      <c r="E7" s="34"/>
      <c r="F7" s="34">
        <f t="shared" ref="F7:H7" si="0">AVERAGE(F4:F6)</f>
        <v>2.2408963585434174E-2</v>
      </c>
      <c r="G7" s="34"/>
      <c r="H7" s="34">
        <f t="shared" si="0"/>
        <v>5.2287581699346407E-2</v>
      </c>
    </row>
    <row r="8" spans="1:8" ht="30" x14ac:dyDescent="0.25">
      <c r="A8" s="54" t="s">
        <v>6</v>
      </c>
      <c r="B8" s="22" t="s">
        <v>28</v>
      </c>
      <c r="C8" s="10">
        <f>C26-E8-G8</f>
        <v>346</v>
      </c>
      <c r="D8" s="34">
        <f>C8/C26</f>
        <v>0.96918767507002801</v>
      </c>
      <c r="E8" s="10">
        <v>2</v>
      </c>
      <c r="F8" s="34">
        <f>E8/C26</f>
        <v>5.6022408963585435E-3</v>
      </c>
      <c r="G8" s="10">
        <v>9</v>
      </c>
      <c r="H8" s="34">
        <f>G8/C26</f>
        <v>2.5210084033613446E-2</v>
      </c>
    </row>
    <row r="9" spans="1:8" ht="30" x14ac:dyDescent="0.25">
      <c r="A9" s="55"/>
      <c r="B9" s="22" t="s">
        <v>7</v>
      </c>
      <c r="C9" s="10">
        <f>C26-E9-G9</f>
        <v>348</v>
      </c>
      <c r="D9" s="34">
        <f>C9/C26</f>
        <v>0.97478991596638653</v>
      </c>
      <c r="E9" s="10">
        <v>1</v>
      </c>
      <c r="F9" s="34">
        <f>E9/C26</f>
        <v>2.8011204481792717E-3</v>
      </c>
      <c r="G9" s="10">
        <v>8</v>
      </c>
      <c r="H9" s="34">
        <f>G9/C26</f>
        <v>2.2408963585434174E-2</v>
      </c>
    </row>
    <row r="10" spans="1:8" ht="45" x14ac:dyDescent="0.25">
      <c r="A10" s="56"/>
      <c r="B10" s="22" t="s">
        <v>29</v>
      </c>
      <c r="C10" s="10">
        <f>C26-E10-G10</f>
        <v>345</v>
      </c>
      <c r="D10" s="34">
        <f>C10/C26</f>
        <v>0.96638655462184875</v>
      </c>
      <c r="E10" s="10">
        <v>2</v>
      </c>
      <c r="F10" s="34">
        <f>E10/C26</f>
        <v>5.6022408963585435E-3</v>
      </c>
      <c r="G10" s="10">
        <v>10</v>
      </c>
      <c r="H10" s="34">
        <f>G10/C26</f>
        <v>2.8011204481792718E-2</v>
      </c>
    </row>
    <row r="11" spans="1:8" ht="15.75" x14ac:dyDescent="0.25">
      <c r="A11" s="6"/>
      <c r="B11" s="23" t="s">
        <v>5</v>
      </c>
      <c r="C11" s="10"/>
      <c r="D11" s="34">
        <f>AVERAGE(D8:D10)</f>
        <v>0.97012138188608776</v>
      </c>
      <c r="E11" s="34"/>
      <c r="F11" s="34">
        <f t="shared" ref="F11:H11" si="1">AVERAGE(F8:F10)</f>
        <v>4.6685340802987861E-3</v>
      </c>
      <c r="G11" s="34"/>
      <c r="H11" s="34">
        <f t="shared" si="1"/>
        <v>2.5210084033613443E-2</v>
      </c>
    </row>
    <row r="12" spans="1:8" ht="30" x14ac:dyDescent="0.25">
      <c r="A12" s="51" t="s">
        <v>9</v>
      </c>
      <c r="B12" s="22" t="s">
        <v>30</v>
      </c>
      <c r="C12" s="10">
        <f>C26-E12-G12</f>
        <v>348</v>
      </c>
      <c r="D12" s="34">
        <f>C12/C26</f>
        <v>0.97478991596638653</v>
      </c>
      <c r="E12" s="10">
        <v>1</v>
      </c>
      <c r="F12" s="34">
        <f>E12/C26</f>
        <v>2.8011204481792717E-3</v>
      </c>
      <c r="G12" s="10">
        <v>8</v>
      </c>
      <c r="H12" s="34">
        <f>G12/C26</f>
        <v>2.2408963585434174E-2</v>
      </c>
    </row>
    <row r="13" spans="1:8" ht="45" x14ac:dyDescent="0.25">
      <c r="A13" s="52"/>
      <c r="B13" s="22" t="s">
        <v>31</v>
      </c>
      <c r="C13" s="10">
        <f>C26-E13-G13</f>
        <v>341</v>
      </c>
      <c r="D13" s="34">
        <f>C13/C26</f>
        <v>0.9551820728291317</v>
      </c>
      <c r="E13" s="10">
        <v>3</v>
      </c>
      <c r="F13" s="34">
        <f>E13/C26</f>
        <v>8.4033613445378148E-3</v>
      </c>
      <c r="G13" s="10">
        <v>13</v>
      </c>
      <c r="H13" s="34">
        <f>G13/C26</f>
        <v>3.6414565826330535E-2</v>
      </c>
    </row>
    <row r="14" spans="1:8" ht="30" x14ac:dyDescent="0.25">
      <c r="A14" s="52"/>
      <c r="B14" s="22" t="s">
        <v>32</v>
      </c>
      <c r="C14" s="10">
        <f>C26-E14-G14</f>
        <v>341</v>
      </c>
      <c r="D14" s="34">
        <f>C14/C26</f>
        <v>0.9551820728291317</v>
      </c>
      <c r="E14" s="10">
        <v>3</v>
      </c>
      <c r="F14" s="34">
        <f>E14/C26</f>
        <v>8.4033613445378148E-3</v>
      </c>
      <c r="G14" s="10">
        <v>13</v>
      </c>
      <c r="H14" s="34">
        <f>G14/C26</f>
        <v>3.6414565826330535E-2</v>
      </c>
    </row>
    <row r="15" spans="1:8" ht="30" x14ac:dyDescent="0.25">
      <c r="A15" s="52"/>
      <c r="B15" s="22" t="s">
        <v>33</v>
      </c>
      <c r="C15" s="10">
        <f>C26-E15-G15</f>
        <v>342</v>
      </c>
      <c r="D15" s="34">
        <f>C15/C26</f>
        <v>0.95798319327731096</v>
      </c>
      <c r="E15" s="10">
        <v>1</v>
      </c>
      <c r="F15" s="34">
        <f>E15/C26</f>
        <v>2.8011204481792717E-3</v>
      </c>
      <c r="G15" s="10">
        <v>14</v>
      </c>
      <c r="H15" s="34">
        <f>G15/C26</f>
        <v>3.9215686274509803E-2</v>
      </c>
    </row>
    <row r="16" spans="1:8" ht="30" x14ac:dyDescent="0.25">
      <c r="A16" s="53"/>
      <c r="B16" s="22" t="s">
        <v>34</v>
      </c>
      <c r="C16" s="10">
        <f>C26-E16-G16</f>
        <v>345</v>
      </c>
      <c r="D16" s="34">
        <f>C16/C26</f>
        <v>0.96638655462184875</v>
      </c>
      <c r="E16" s="10">
        <v>2</v>
      </c>
      <c r="F16" s="34">
        <f>E16/C26</f>
        <v>5.6022408963585435E-3</v>
      </c>
      <c r="G16" s="10">
        <v>10</v>
      </c>
      <c r="H16" s="34">
        <f>G16/C26</f>
        <v>2.8011204481792718E-2</v>
      </c>
    </row>
    <row r="17" spans="1:8" ht="15.75" x14ac:dyDescent="0.25">
      <c r="A17" s="7"/>
      <c r="B17" s="23" t="s">
        <v>5</v>
      </c>
      <c r="C17" s="36"/>
      <c r="D17" s="34">
        <f>AVERAGE(D12:D16)</f>
        <v>0.96190476190476182</v>
      </c>
      <c r="E17" s="34"/>
      <c r="F17" s="34">
        <f t="shared" ref="F17:H17" si="2">AVERAGE(F12:F16)</f>
        <v>5.6022408963585435E-3</v>
      </c>
      <c r="G17" s="34"/>
      <c r="H17" s="34">
        <f t="shared" si="2"/>
        <v>3.2492997198879554E-2</v>
      </c>
    </row>
    <row r="18" spans="1:8" ht="30" x14ac:dyDescent="0.25">
      <c r="A18" s="54" t="s">
        <v>15</v>
      </c>
      <c r="B18" s="22" t="s">
        <v>35</v>
      </c>
      <c r="C18" s="10">
        <f>C26-E18-G18</f>
        <v>339</v>
      </c>
      <c r="D18" s="34">
        <f>C18/C26</f>
        <v>0.94957983193277307</v>
      </c>
      <c r="E18" s="10">
        <v>3</v>
      </c>
      <c r="F18" s="34">
        <f>E18/C26</f>
        <v>8.4033613445378148E-3</v>
      </c>
      <c r="G18" s="10">
        <v>15</v>
      </c>
      <c r="H18" s="34">
        <f>G18/C26</f>
        <v>4.2016806722689079E-2</v>
      </c>
    </row>
    <row r="19" spans="1:8" ht="30" x14ac:dyDescent="0.25">
      <c r="A19" s="55"/>
      <c r="B19" s="22" t="s">
        <v>21</v>
      </c>
      <c r="C19" s="10">
        <f>C26-E19-G19</f>
        <v>352</v>
      </c>
      <c r="D19" s="34">
        <f>C19/C26</f>
        <v>0.98599439775910369</v>
      </c>
      <c r="E19" s="10">
        <v>2</v>
      </c>
      <c r="F19" s="34">
        <f>E19/C26</f>
        <v>5.6022408963585435E-3</v>
      </c>
      <c r="G19" s="10">
        <v>3</v>
      </c>
      <c r="H19" s="34">
        <f>G19/C26</f>
        <v>8.4033613445378148E-3</v>
      </c>
    </row>
    <row r="20" spans="1:8" ht="30" x14ac:dyDescent="0.25">
      <c r="A20" s="55"/>
      <c r="B20" s="22" t="s">
        <v>36</v>
      </c>
      <c r="C20" s="10">
        <f>C26-E20-G20</f>
        <v>345</v>
      </c>
      <c r="D20" s="34">
        <f>C20/C26</f>
        <v>0.96638655462184875</v>
      </c>
      <c r="E20" s="10">
        <v>2</v>
      </c>
      <c r="F20" s="34">
        <f>E20/C26</f>
        <v>5.6022408963585435E-3</v>
      </c>
      <c r="G20" s="10">
        <v>10</v>
      </c>
      <c r="H20" s="34">
        <f>G20/C26</f>
        <v>2.8011204481792718E-2</v>
      </c>
    </row>
    <row r="21" spans="1:8" ht="45" x14ac:dyDescent="0.25">
      <c r="A21" s="55"/>
      <c r="B21" s="22" t="s">
        <v>37</v>
      </c>
      <c r="C21" s="10">
        <f>C26-E21-G21</f>
        <v>326</v>
      </c>
      <c r="D21" s="34">
        <f>C21/C26</f>
        <v>0.91316526610644255</v>
      </c>
      <c r="E21" s="10">
        <v>1</v>
      </c>
      <c r="F21" s="34">
        <f>E21/C26</f>
        <v>2.8011204481792717E-3</v>
      </c>
      <c r="G21" s="10">
        <v>30</v>
      </c>
      <c r="H21" s="34">
        <f>G21/C26</f>
        <v>8.4033613445378158E-2</v>
      </c>
    </row>
    <row r="22" spans="1:8" ht="45" x14ac:dyDescent="0.25">
      <c r="A22" s="56"/>
      <c r="B22" s="22" t="s">
        <v>38</v>
      </c>
      <c r="C22" s="10">
        <f>C26-E22-G22</f>
        <v>338</v>
      </c>
      <c r="D22" s="34">
        <f>C22/C26</f>
        <v>0.9467787114845938</v>
      </c>
      <c r="E22" s="10">
        <v>4</v>
      </c>
      <c r="F22" s="34">
        <f>E22/C26</f>
        <v>1.1204481792717087E-2</v>
      </c>
      <c r="G22" s="10">
        <v>15</v>
      </c>
      <c r="H22" s="34">
        <f>G22/C26</f>
        <v>4.2016806722689079E-2</v>
      </c>
    </row>
    <row r="23" spans="1:8" ht="15.75" x14ac:dyDescent="0.25">
      <c r="A23" s="2"/>
      <c r="B23" s="21" t="s">
        <v>5</v>
      </c>
      <c r="C23" s="11"/>
      <c r="D23" s="34">
        <f>AVERAGE(D18:D22)</f>
        <v>0.95238095238095233</v>
      </c>
      <c r="E23" s="34"/>
      <c r="F23" s="34">
        <f t="shared" ref="F23:H23" si="3">AVERAGE(F18:F22)</f>
        <v>6.7226890756302516E-3</v>
      </c>
      <c r="G23" s="34"/>
      <c r="H23" s="34">
        <f t="shared" si="3"/>
        <v>4.0896358543417367E-2</v>
      </c>
    </row>
    <row r="24" spans="1:8" x14ac:dyDescent="0.25">
      <c r="A24" s="1"/>
      <c r="C24" s="12"/>
      <c r="D24" s="12"/>
      <c r="E24" s="12"/>
      <c r="F24" s="12"/>
      <c r="G24" s="12"/>
      <c r="H24" s="12"/>
    </row>
    <row r="25" spans="1:8" s="1" customFormat="1" ht="15.75" x14ac:dyDescent="0.25">
      <c r="B25" s="48" t="s">
        <v>62</v>
      </c>
      <c r="C25" s="49">
        <v>2966</v>
      </c>
      <c r="D25" s="12"/>
      <c r="E25" s="12"/>
      <c r="F25" s="12"/>
      <c r="G25" s="12"/>
      <c r="H25" s="12"/>
    </row>
    <row r="26" spans="1:8" ht="27.75" customHeight="1" x14ac:dyDescent="0.25">
      <c r="A26" s="1"/>
      <c r="B26" s="47" t="s">
        <v>51</v>
      </c>
      <c r="C26" s="49">
        <v>357</v>
      </c>
      <c r="D26" s="12"/>
      <c r="E26" s="12"/>
      <c r="F26" s="12"/>
      <c r="G26" s="12"/>
      <c r="H26" s="12"/>
    </row>
    <row r="27" spans="1:8" ht="31.5" x14ac:dyDescent="0.25">
      <c r="A27" s="1"/>
      <c r="B27" s="25" t="s">
        <v>52</v>
      </c>
      <c r="C27" s="50">
        <f>C26/C25</f>
        <v>0.12036412677006068</v>
      </c>
      <c r="D27" s="12"/>
      <c r="E27" s="12"/>
      <c r="F27" s="12"/>
      <c r="G27" s="12"/>
      <c r="H27" s="12"/>
    </row>
    <row r="28" spans="1:8" ht="31.5" x14ac:dyDescent="0.25">
      <c r="A28" s="1"/>
      <c r="B28" s="25" t="s">
        <v>53</v>
      </c>
      <c r="C28" s="50">
        <f>AVERAGE(D23,D17,D11,D7)</f>
        <v>0.95242763772175532</v>
      </c>
      <c r="D28" s="12"/>
      <c r="E28" s="12"/>
      <c r="F28" s="12"/>
      <c r="G28" s="12"/>
      <c r="H28" s="12"/>
    </row>
    <row r="29" spans="1:8" ht="31.5" x14ac:dyDescent="0.25">
      <c r="A29" s="1"/>
      <c r="B29" s="25" t="s">
        <v>54</v>
      </c>
      <c r="C29" s="50">
        <f>AVERAGE(AVERAGE(F23,F17,F11,F7))</f>
        <v>9.8506069094304385E-3</v>
      </c>
      <c r="D29" s="12"/>
      <c r="E29" s="12"/>
      <c r="F29" s="12"/>
      <c r="G29" s="12"/>
      <c r="H29" s="12"/>
    </row>
    <row r="30" spans="1:8" ht="31.5" x14ac:dyDescent="0.25">
      <c r="A30" s="1"/>
      <c r="B30" s="25" t="s">
        <v>55</v>
      </c>
      <c r="C30" s="50">
        <f>AVERAGE(H23,H17,H11,H7)</f>
        <v>3.772175536881419E-2</v>
      </c>
      <c r="D30" s="12"/>
      <c r="E30" s="12"/>
      <c r="F30" s="12"/>
      <c r="G30" s="12"/>
      <c r="H30" s="12"/>
    </row>
    <row r="31" spans="1:8" x14ac:dyDescent="0.25">
      <c r="A31" s="1"/>
      <c r="C31" s="12"/>
      <c r="D31" s="12"/>
      <c r="E31" s="12"/>
      <c r="F31" s="12"/>
      <c r="G31" s="12"/>
      <c r="H31" s="12" t="s">
        <v>26</v>
      </c>
    </row>
    <row r="32" spans="1:8" ht="15.75" x14ac:dyDescent="0.25">
      <c r="A32" s="1"/>
      <c r="B32" s="25" t="s">
        <v>24</v>
      </c>
      <c r="C32" s="12"/>
      <c r="D32" s="12"/>
      <c r="E32" s="12"/>
      <c r="F32" s="12"/>
      <c r="G32" s="12"/>
      <c r="H32" s="12"/>
    </row>
    <row r="33" spans="1:2" x14ac:dyDescent="0.25">
      <c r="A33">
        <v>1</v>
      </c>
      <c r="B33" s="63" t="s">
        <v>76</v>
      </c>
    </row>
    <row r="34" spans="1:2" x14ac:dyDescent="0.25">
      <c r="A34">
        <v>2</v>
      </c>
      <c r="B34" s="63" t="s">
        <v>77</v>
      </c>
    </row>
    <row r="35" spans="1:2" x14ac:dyDescent="0.25">
      <c r="A35" s="1">
        <v>3</v>
      </c>
      <c r="B35" s="63" t="s">
        <v>78</v>
      </c>
    </row>
    <row r="36" spans="1:2" x14ac:dyDescent="0.25">
      <c r="A36" s="1">
        <v>4</v>
      </c>
      <c r="B36" s="63" t="s">
        <v>79</v>
      </c>
    </row>
    <row r="37" spans="1:2" x14ac:dyDescent="0.25">
      <c r="A37" s="1">
        <v>5</v>
      </c>
      <c r="B37" s="63" t="s">
        <v>80</v>
      </c>
    </row>
    <row r="38" spans="1:2" x14ac:dyDescent="0.25">
      <c r="A38" s="1">
        <v>6</v>
      </c>
      <c r="B38" s="63" t="s">
        <v>81</v>
      </c>
    </row>
    <row r="39" spans="1:2" x14ac:dyDescent="0.25">
      <c r="A39" s="1">
        <v>7</v>
      </c>
      <c r="B39" s="63" t="s">
        <v>82</v>
      </c>
    </row>
    <row r="40" spans="1:2" x14ac:dyDescent="0.25">
      <c r="A40" s="1">
        <v>8</v>
      </c>
      <c r="B40" s="63" t="s">
        <v>83</v>
      </c>
    </row>
    <row r="41" spans="1:2" x14ac:dyDescent="0.25">
      <c r="A41" s="1">
        <v>9</v>
      </c>
      <c r="B41" s="63" t="s">
        <v>84</v>
      </c>
    </row>
    <row r="42" spans="1:2" x14ac:dyDescent="0.25">
      <c r="A42" s="1">
        <v>10</v>
      </c>
      <c r="B42" s="63" t="s">
        <v>85</v>
      </c>
    </row>
    <row r="43" spans="1:2" x14ac:dyDescent="0.25">
      <c r="A43" s="1">
        <v>11</v>
      </c>
      <c r="B43" s="63" t="s">
        <v>86</v>
      </c>
    </row>
    <row r="44" spans="1:2" x14ac:dyDescent="0.25">
      <c r="A44" s="1">
        <v>12</v>
      </c>
      <c r="B44" s="63" t="s">
        <v>87</v>
      </c>
    </row>
    <row r="45" spans="1:2" x14ac:dyDescent="0.25">
      <c r="A45" s="1">
        <v>13</v>
      </c>
      <c r="B45" s="63" t="s">
        <v>88</v>
      </c>
    </row>
    <row r="46" spans="1:2" x14ac:dyDescent="0.25">
      <c r="A46" s="1">
        <v>14</v>
      </c>
      <c r="B46" s="63" t="s">
        <v>89</v>
      </c>
    </row>
    <row r="47" spans="1:2" x14ac:dyDescent="0.25">
      <c r="A47" s="1">
        <v>15</v>
      </c>
      <c r="B47" s="63" t="s">
        <v>90</v>
      </c>
    </row>
    <row r="48" spans="1:2" x14ac:dyDescent="0.25">
      <c r="A48" s="1">
        <v>16</v>
      </c>
      <c r="B48" s="63" t="s">
        <v>91</v>
      </c>
    </row>
    <row r="49" spans="1:2" x14ac:dyDescent="0.25">
      <c r="A49" s="1">
        <v>17</v>
      </c>
      <c r="B49" s="63" t="s">
        <v>92</v>
      </c>
    </row>
    <row r="50" spans="1:2" x14ac:dyDescent="0.25">
      <c r="A50" s="1">
        <v>18</v>
      </c>
      <c r="B50" s="63" t="s">
        <v>93</v>
      </c>
    </row>
    <row r="51" spans="1:2" x14ac:dyDescent="0.25">
      <c r="A51" s="1">
        <v>19</v>
      </c>
      <c r="B51" s="63" t="s">
        <v>94</v>
      </c>
    </row>
    <row r="52" spans="1:2" x14ac:dyDescent="0.25">
      <c r="A52" s="1">
        <v>20</v>
      </c>
      <c r="B52" s="63" t="s">
        <v>95</v>
      </c>
    </row>
    <row r="53" spans="1:2" x14ac:dyDescent="0.25">
      <c r="A53" s="1">
        <v>21</v>
      </c>
      <c r="B53" s="63" t="s">
        <v>96</v>
      </c>
    </row>
    <row r="54" spans="1:2" x14ac:dyDescent="0.25">
      <c r="A54" s="1">
        <v>22</v>
      </c>
      <c r="B54" s="63" t="s">
        <v>97</v>
      </c>
    </row>
    <row r="55" spans="1:2" x14ac:dyDescent="0.25">
      <c r="A55" s="1">
        <v>23</v>
      </c>
      <c r="B55" s="63" t="s">
        <v>98</v>
      </c>
    </row>
    <row r="56" spans="1:2" x14ac:dyDescent="0.25">
      <c r="A56" s="1">
        <v>24</v>
      </c>
      <c r="B56" s="63" t="s">
        <v>99</v>
      </c>
    </row>
    <row r="57" spans="1:2" x14ac:dyDescent="0.25">
      <c r="A57" s="1">
        <v>25</v>
      </c>
      <c r="B57" s="63" t="s">
        <v>100</v>
      </c>
    </row>
    <row r="58" spans="1:2" x14ac:dyDescent="0.25">
      <c r="A58" s="1">
        <v>26</v>
      </c>
      <c r="B58" s="63" t="s">
        <v>101</v>
      </c>
    </row>
    <row r="59" spans="1:2" x14ac:dyDescent="0.25">
      <c r="A59" s="1">
        <v>27</v>
      </c>
      <c r="B59" s="63" t="s">
        <v>102</v>
      </c>
    </row>
    <row r="60" spans="1:2" x14ac:dyDescent="0.25">
      <c r="A60" s="1">
        <v>28</v>
      </c>
      <c r="B60" s="63" t="s">
        <v>103</v>
      </c>
    </row>
    <row r="61" spans="1:2" x14ac:dyDescent="0.25">
      <c r="A61" s="1">
        <v>29</v>
      </c>
      <c r="B61" s="63" t="s">
        <v>104</v>
      </c>
    </row>
    <row r="62" spans="1:2" x14ac:dyDescent="0.25">
      <c r="A62" s="1">
        <v>30</v>
      </c>
      <c r="B62" s="63" t="s">
        <v>105</v>
      </c>
    </row>
    <row r="63" spans="1:2" x14ac:dyDescent="0.25">
      <c r="A63" s="1">
        <v>31</v>
      </c>
      <c r="B63" s="63" t="s">
        <v>106</v>
      </c>
    </row>
    <row r="64" spans="1:2" x14ac:dyDescent="0.25">
      <c r="B64" s="64"/>
    </row>
    <row r="65" spans="2:2" x14ac:dyDescent="0.25">
      <c r="B65" s="64"/>
    </row>
    <row r="66" spans="2:2" x14ac:dyDescent="0.25">
      <c r="B66" s="64"/>
    </row>
    <row r="67" spans="2:2" x14ac:dyDescent="0.25">
      <c r="B67" s="64"/>
    </row>
    <row r="68" spans="2:2" x14ac:dyDescent="0.25">
      <c r="B68" s="64"/>
    </row>
    <row r="69" spans="2:2" x14ac:dyDescent="0.25">
      <c r="B69" s="64"/>
    </row>
    <row r="70" spans="2:2" x14ac:dyDescent="0.25">
      <c r="B70" s="64"/>
    </row>
    <row r="71" spans="2:2" x14ac:dyDescent="0.25">
      <c r="B71" s="64"/>
    </row>
    <row r="72" spans="2:2" x14ac:dyDescent="0.25">
      <c r="B72" s="64"/>
    </row>
    <row r="73" spans="2:2" x14ac:dyDescent="0.25">
      <c r="B73" s="64"/>
    </row>
    <row r="74" spans="2:2" x14ac:dyDescent="0.25">
      <c r="B74" s="64"/>
    </row>
    <row r="75" spans="2:2" x14ac:dyDescent="0.25">
      <c r="B75" s="64"/>
    </row>
    <row r="76" spans="2:2" x14ac:dyDescent="0.25">
      <c r="B76" s="64"/>
    </row>
    <row r="77" spans="2:2" x14ac:dyDescent="0.25">
      <c r="B77" s="64"/>
    </row>
    <row r="78" spans="2:2" x14ac:dyDescent="0.25">
      <c r="B78" s="64"/>
    </row>
    <row r="79" spans="2:2" x14ac:dyDescent="0.25">
      <c r="B79" s="64"/>
    </row>
    <row r="80" spans="2:2" x14ac:dyDescent="0.25">
      <c r="B80" s="64"/>
    </row>
    <row r="81" spans="2:2" x14ac:dyDescent="0.25">
      <c r="B81" s="64"/>
    </row>
    <row r="82" spans="2:2" x14ac:dyDescent="0.25">
      <c r="B82" s="64"/>
    </row>
    <row r="83" spans="2:2" x14ac:dyDescent="0.25">
      <c r="B83" s="64"/>
    </row>
    <row r="84" spans="2:2" x14ac:dyDescent="0.25">
      <c r="B84" s="64"/>
    </row>
    <row r="85" spans="2:2" x14ac:dyDescent="0.25">
      <c r="B85" s="64"/>
    </row>
    <row r="86" spans="2:2" x14ac:dyDescent="0.25">
      <c r="B86" s="64"/>
    </row>
    <row r="87" spans="2:2" x14ac:dyDescent="0.25">
      <c r="B87" s="64"/>
    </row>
    <row r="88" spans="2:2" x14ac:dyDescent="0.25">
      <c r="B88" s="64"/>
    </row>
    <row r="89" spans="2:2" x14ac:dyDescent="0.25">
      <c r="B89" s="64"/>
    </row>
    <row r="90" spans="2:2" x14ac:dyDescent="0.25">
      <c r="B90" s="64"/>
    </row>
    <row r="91" spans="2:2" x14ac:dyDescent="0.25">
      <c r="B91" s="64"/>
    </row>
    <row r="92" spans="2:2" x14ac:dyDescent="0.25">
      <c r="B92" s="64"/>
    </row>
    <row r="93" spans="2:2" x14ac:dyDescent="0.25">
      <c r="B93" s="64"/>
    </row>
    <row r="94" spans="2:2" x14ac:dyDescent="0.25">
      <c r="B94" s="64"/>
    </row>
    <row r="95" spans="2:2" x14ac:dyDescent="0.25">
      <c r="B95" s="64"/>
    </row>
    <row r="96" spans="2:2" x14ac:dyDescent="0.25">
      <c r="B96" s="64"/>
    </row>
    <row r="97" spans="2:2" x14ac:dyDescent="0.25">
      <c r="B97" s="64"/>
    </row>
    <row r="98" spans="2:2" x14ac:dyDescent="0.25">
      <c r="B98" s="64"/>
    </row>
    <row r="99" spans="2:2" x14ac:dyDescent="0.25">
      <c r="B99" s="64"/>
    </row>
    <row r="100" spans="2:2" x14ac:dyDescent="0.25">
      <c r="B100" s="64"/>
    </row>
    <row r="101" spans="2:2" x14ac:dyDescent="0.25">
      <c r="B101" s="64"/>
    </row>
    <row r="102" spans="2:2" x14ac:dyDescent="0.25">
      <c r="B102" s="64"/>
    </row>
    <row r="103" spans="2:2" x14ac:dyDescent="0.25">
      <c r="B103" s="64"/>
    </row>
    <row r="104" spans="2:2" x14ac:dyDescent="0.25">
      <c r="B104" s="64"/>
    </row>
    <row r="105" spans="2:2" x14ac:dyDescent="0.25">
      <c r="B105" s="64"/>
    </row>
    <row r="106" spans="2:2" x14ac:dyDescent="0.25">
      <c r="B106" s="64"/>
    </row>
    <row r="107" spans="2:2" x14ac:dyDescent="0.25">
      <c r="B107" s="64"/>
    </row>
    <row r="108" spans="2:2" x14ac:dyDescent="0.25">
      <c r="B108" s="64"/>
    </row>
    <row r="109" spans="2:2" x14ac:dyDescent="0.25">
      <c r="B109" s="64"/>
    </row>
    <row r="110" spans="2:2" x14ac:dyDescent="0.25">
      <c r="B110" s="64"/>
    </row>
    <row r="111" spans="2:2" x14ac:dyDescent="0.25">
      <c r="B111" s="64"/>
    </row>
    <row r="112" spans="2:2" x14ac:dyDescent="0.25">
      <c r="B112" s="64"/>
    </row>
    <row r="113" spans="2:2" x14ac:dyDescent="0.25">
      <c r="B113" s="64"/>
    </row>
    <row r="114" spans="2:2" x14ac:dyDescent="0.25">
      <c r="B114" s="64"/>
    </row>
    <row r="115" spans="2:2" x14ac:dyDescent="0.25">
      <c r="B115" s="64"/>
    </row>
    <row r="116" spans="2:2" x14ac:dyDescent="0.25">
      <c r="B116" s="64"/>
    </row>
    <row r="117" spans="2:2" x14ac:dyDescent="0.25">
      <c r="B117" s="64"/>
    </row>
    <row r="118" spans="2:2" x14ac:dyDescent="0.25">
      <c r="B118" s="64"/>
    </row>
    <row r="119" spans="2:2" x14ac:dyDescent="0.25">
      <c r="B119" s="64"/>
    </row>
    <row r="120" spans="2:2" x14ac:dyDescent="0.25">
      <c r="B120" s="64"/>
    </row>
    <row r="121" spans="2:2" x14ac:dyDescent="0.25">
      <c r="B121" s="64"/>
    </row>
    <row r="122" spans="2:2" x14ac:dyDescent="0.25">
      <c r="B122" s="64"/>
    </row>
    <row r="123" spans="2:2" x14ac:dyDescent="0.25">
      <c r="B123" s="64"/>
    </row>
    <row r="124" spans="2:2" x14ac:dyDescent="0.25">
      <c r="B124" s="64"/>
    </row>
    <row r="125" spans="2:2" x14ac:dyDescent="0.25">
      <c r="B125" s="64"/>
    </row>
    <row r="126" spans="2:2" x14ac:dyDescent="0.25">
      <c r="B126" s="64"/>
    </row>
    <row r="127" spans="2:2" x14ac:dyDescent="0.25">
      <c r="B127" s="64"/>
    </row>
    <row r="128" spans="2:2" x14ac:dyDescent="0.25">
      <c r="B128" s="64"/>
    </row>
    <row r="129" spans="2:2" x14ac:dyDescent="0.25">
      <c r="B129" s="64"/>
    </row>
    <row r="130" spans="2:2" x14ac:dyDescent="0.25">
      <c r="B130" s="64"/>
    </row>
    <row r="131" spans="2:2" x14ac:dyDescent="0.25">
      <c r="B131" s="64"/>
    </row>
    <row r="132" spans="2:2" x14ac:dyDescent="0.25">
      <c r="B132" s="64"/>
    </row>
    <row r="133" spans="2:2" x14ac:dyDescent="0.25">
      <c r="B133" s="64"/>
    </row>
    <row r="134" spans="2:2" x14ac:dyDescent="0.25">
      <c r="B134" s="64"/>
    </row>
    <row r="135" spans="2:2" x14ac:dyDescent="0.25">
      <c r="B135" s="64"/>
    </row>
    <row r="136" spans="2:2" x14ac:dyDescent="0.25">
      <c r="B136" s="64"/>
    </row>
    <row r="137" spans="2:2" x14ac:dyDescent="0.25">
      <c r="B137" s="64"/>
    </row>
    <row r="138" spans="2:2" x14ac:dyDescent="0.25">
      <c r="B138" s="64"/>
    </row>
    <row r="139" spans="2:2" x14ac:dyDescent="0.25">
      <c r="B139" s="64"/>
    </row>
    <row r="140" spans="2:2" x14ac:dyDescent="0.25">
      <c r="B140" s="64"/>
    </row>
    <row r="141" spans="2:2" x14ac:dyDescent="0.25">
      <c r="B141" s="64"/>
    </row>
    <row r="142" spans="2:2" x14ac:dyDescent="0.25">
      <c r="B142" s="64"/>
    </row>
    <row r="143" spans="2:2" x14ac:dyDescent="0.25">
      <c r="B143" s="64"/>
    </row>
    <row r="144" spans="2:2" x14ac:dyDescent="0.25">
      <c r="B144" s="64"/>
    </row>
    <row r="145" spans="2:2" x14ac:dyDescent="0.25">
      <c r="B145" s="64"/>
    </row>
    <row r="146" spans="2:2" x14ac:dyDescent="0.25">
      <c r="B146" s="64"/>
    </row>
    <row r="147" spans="2:2" x14ac:dyDescent="0.25">
      <c r="B147" s="64"/>
    </row>
    <row r="148" spans="2:2" x14ac:dyDescent="0.25">
      <c r="B148" s="64"/>
    </row>
    <row r="149" spans="2:2" x14ac:dyDescent="0.25">
      <c r="B149" s="64"/>
    </row>
    <row r="150" spans="2:2" x14ac:dyDescent="0.25">
      <c r="B150" s="64"/>
    </row>
    <row r="151" spans="2:2" x14ac:dyDescent="0.25">
      <c r="B151" s="64"/>
    </row>
    <row r="152" spans="2:2" x14ac:dyDescent="0.25">
      <c r="B152" s="64"/>
    </row>
    <row r="153" spans="2:2" x14ac:dyDescent="0.25">
      <c r="B153" s="64"/>
    </row>
    <row r="154" spans="2:2" x14ac:dyDescent="0.25">
      <c r="B154" s="64"/>
    </row>
  </sheetData>
  <mergeCells count="8">
    <mergeCell ref="A18:A22"/>
    <mergeCell ref="A8:A10"/>
    <mergeCell ref="A12:A16"/>
    <mergeCell ref="A1:H1"/>
    <mergeCell ref="C2:D2"/>
    <mergeCell ref="E2:F2"/>
    <mergeCell ref="G2:H2"/>
    <mergeCell ref="A4:A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3" zoomScale="90" zoomScaleNormal="90" workbookViewId="0">
      <selection activeCell="C18" sqref="C18:H22"/>
    </sheetView>
  </sheetViews>
  <sheetFormatPr defaultRowHeight="15" x14ac:dyDescent="0.25"/>
  <cols>
    <col min="2" max="2" width="45.42578125" style="12" customWidth="1"/>
    <col min="3" max="3" width="11.7109375" customWidth="1"/>
    <col min="4" max="4" width="9.5703125" customWidth="1"/>
    <col min="5" max="5" width="7.7109375" customWidth="1"/>
    <col min="6" max="6" width="9.42578125" customWidth="1"/>
    <col min="7" max="7" width="8.42578125" customWidth="1"/>
    <col min="8" max="8" width="10.85546875" customWidth="1"/>
  </cols>
  <sheetData>
    <row r="1" spans="1:8" ht="50.25" customHeight="1" x14ac:dyDescent="0.25">
      <c r="A1" s="62" t="s">
        <v>70</v>
      </c>
      <c r="B1" s="62"/>
      <c r="C1" s="62"/>
      <c r="D1" s="62"/>
      <c r="E1" s="62"/>
      <c r="F1" s="62"/>
      <c r="G1" s="62"/>
      <c r="H1" s="62"/>
    </row>
    <row r="2" spans="1:8" ht="69" customHeight="1" x14ac:dyDescent="0.25">
      <c r="A2" s="2"/>
      <c r="B2" s="26" t="s">
        <v>0</v>
      </c>
      <c r="C2" s="60" t="s">
        <v>17</v>
      </c>
      <c r="D2" s="61"/>
      <c r="E2" s="60" t="s">
        <v>18</v>
      </c>
      <c r="F2" s="61"/>
      <c r="G2" s="60" t="s">
        <v>19</v>
      </c>
      <c r="H2" s="61"/>
    </row>
    <row r="3" spans="1:8" ht="15.75" x14ac:dyDescent="0.25">
      <c r="A3" s="2"/>
      <c r="B3" s="26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</row>
    <row r="4" spans="1:8" ht="30" x14ac:dyDescent="0.25">
      <c r="A4" s="54" t="s">
        <v>3</v>
      </c>
      <c r="B4" s="27" t="s">
        <v>108</v>
      </c>
      <c r="C4" s="44">
        <f>МУК!C4+Созвездие!C4</f>
        <v>430</v>
      </c>
      <c r="D4" s="35">
        <f>C4/C26</f>
        <v>0.93478260869565222</v>
      </c>
      <c r="E4" s="30">
        <f>МУК!E4+Созвездие!E4</f>
        <v>6</v>
      </c>
      <c r="F4" s="35">
        <f>E4/C26</f>
        <v>1.3043478260869565E-2</v>
      </c>
      <c r="G4" s="30">
        <f>МУК!G4+Созвездие!G4</f>
        <v>24</v>
      </c>
      <c r="H4" s="35">
        <f>G4/C26</f>
        <v>5.2173913043478258E-2</v>
      </c>
    </row>
    <row r="5" spans="1:8" ht="60" x14ac:dyDescent="0.25">
      <c r="A5" s="55"/>
      <c r="B5" s="27" t="s">
        <v>107</v>
      </c>
      <c r="C5" s="44">
        <f>МУК!C5+Созвездие!C5</f>
        <v>376</v>
      </c>
      <c r="D5" s="35">
        <f>C5/C26</f>
        <v>0.81739130434782614</v>
      </c>
      <c r="E5" s="30">
        <f>МУК!E5+Созвездие!E5</f>
        <v>26</v>
      </c>
      <c r="F5" s="35">
        <f>E5/C26</f>
        <v>5.6521739130434782E-2</v>
      </c>
      <c r="G5" s="30">
        <f>МУК!G5+Созвездие!G5</f>
        <v>58</v>
      </c>
      <c r="H5" s="35">
        <f>G5/C26</f>
        <v>0.12608695652173912</v>
      </c>
    </row>
    <row r="6" spans="1:8" ht="30" x14ac:dyDescent="0.25">
      <c r="A6" s="55"/>
      <c r="B6" s="27" t="s">
        <v>39</v>
      </c>
      <c r="C6" s="44">
        <f>МУК!C6+Созвездие!C6</f>
        <v>427</v>
      </c>
      <c r="D6" s="35">
        <f>C6/C26</f>
        <v>0.92826086956521736</v>
      </c>
      <c r="E6" s="30">
        <f>МУК!E6+Созвездие!E6</f>
        <v>8</v>
      </c>
      <c r="F6" s="35">
        <f>E6/C26</f>
        <v>1.7391304347826087E-2</v>
      </c>
      <c r="G6" s="30">
        <f>МУК!G6+Созвездие!G6</f>
        <v>25</v>
      </c>
      <c r="H6" s="35">
        <f>G6/C26</f>
        <v>5.434782608695652E-2</v>
      </c>
    </row>
    <row r="7" spans="1:8" ht="15.75" x14ac:dyDescent="0.25">
      <c r="A7" s="19"/>
      <c r="B7" s="28" t="s">
        <v>5</v>
      </c>
      <c r="C7" s="45"/>
      <c r="D7" s="35">
        <f>AVERAGE(D4:D6)</f>
        <v>0.89347826086956517</v>
      </c>
      <c r="E7" s="35"/>
      <c r="F7" s="35">
        <f t="shared" ref="F7:H7" si="0">AVERAGE(F4:F6)</f>
        <v>2.8985507246376812E-2</v>
      </c>
      <c r="G7" s="35"/>
      <c r="H7" s="35">
        <f t="shared" si="0"/>
        <v>7.7536231884057963E-2</v>
      </c>
    </row>
    <row r="8" spans="1:8" ht="30" x14ac:dyDescent="0.25">
      <c r="A8" s="54" t="s">
        <v>6</v>
      </c>
      <c r="B8" s="27" t="s">
        <v>40</v>
      </c>
      <c r="C8" s="44">
        <f>МУК!C8+Созвездие!C8</f>
        <v>439</v>
      </c>
      <c r="D8" s="35">
        <f>C8/C26</f>
        <v>0.95434782608695656</v>
      </c>
      <c r="E8" s="30">
        <f>МУК!E8+Созвездие!E8</f>
        <v>3</v>
      </c>
      <c r="F8" s="35">
        <f>E8/C26</f>
        <v>6.5217391304347823E-3</v>
      </c>
      <c r="G8" s="30">
        <f>МУК!G8+Созвездие!G8</f>
        <v>18</v>
      </c>
      <c r="H8" s="35">
        <f>G8/C26</f>
        <v>3.9130434782608699E-2</v>
      </c>
    </row>
    <row r="9" spans="1:8" ht="30" x14ac:dyDescent="0.25">
      <c r="A9" s="55"/>
      <c r="B9" s="27" t="s">
        <v>7</v>
      </c>
      <c r="C9" s="44">
        <f>МУК!C9+Созвездие!C9</f>
        <v>438</v>
      </c>
      <c r="D9" s="35">
        <f>C9/C26</f>
        <v>0.95217391304347831</v>
      </c>
      <c r="E9" s="30">
        <f>МУК!E9+Созвездие!E9</f>
        <v>4</v>
      </c>
      <c r="F9" s="35">
        <f>E9/C26</f>
        <v>8.6956521739130436E-3</v>
      </c>
      <c r="G9" s="30">
        <f>МУК!G9+Созвездие!G9</f>
        <v>18</v>
      </c>
      <c r="H9" s="35">
        <f>G9/C26</f>
        <v>3.9130434782608699E-2</v>
      </c>
    </row>
    <row r="10" spans="1:8" ht="45" x14ac:dyDescent="0.25">
      <c r="A10" s="56"/>
      <c r="B10" s="27" t="s">
        <v>41</v>
      </c>
      <c r="C10" s="44">
        <f>МУК!C10+Созвездие!C10</f>
        <v>432</v>
      </c>
      <c r="D10" s="35">
        <f>C10/C26</f>
        <v>0.93913043478260871</v>
      </c>
      <c r="E10" s="30">
        <f>МУК!E10+Созвездие!E10</f>
        <v>5</v>
      </c>
      <c r="F10" s="35">
        <f>E10/C26</f>
        <v>1.0869565217391304E-2</v>
      </c>
      <c r="G10" s="30">
        <f>МУК!G10+Созвездие!G10</f>
        <v>23</v>
      </c>
      <c r="H10" s="35">
        <f>G10/C26</f>
        <v>0.05</v>
      </c>
    </row>
    <row r="11" spans="1:8" ht="15.75" x14ac:dyDescent="0.25">
      <c r="A11" s="19"/>
      <c r="B11" s="28" t="s">
        <v>5</v>
      </c>
      <c r="C11" s="46"/>
      <c r="D11" s="35">
        <f>AVERAGE(D8:D10)</f>
        <v>0.94855072463768109</v>
      </c>
      <c r="E11" s="35"/>
      <c r="F11" s="35">
        <f t="shared" ref="F11:H11" si="1">AVERAGE(F8:F10)</f>
        <v>8.6956521739130436E-3</v>
      </c>
      <c r="G11" s="35"/>
      <c r="H11" s="35">
        <f t="shared" si="1"/>
        <v>4.2753623188405802E-2</v>
      </c>
    </row>
    <row r="12" spans="1:8" ht="45" x14ac:dyDescent="0.25">
      <c r="A12" s="51" t="s">
        <v>9</v>
      </c>
      <c r="B12" s="27" t="s">
        <v>42</v>
      </c>
      <c r="C12" s="44">
        <f>МУК!C12+Созвездие!C12</f>
        <v>435</v>
      </c>
      <c r="D12" s="35">
        <f>C12/C26</f>
        <v>0.94565217391304346</v>
      </c>
      <c r="E12" s="30">
        <f>МУК!E12+Созвездие!E12</f>
        <v>3</v>
      </c>
      <c r="F12" s="35">
        <f>E12/C26</f>
        <v>6.5217391304347823E-3</v>
      </c>
      <c r="G12" s="30">
        <f>МУК!G12+Созвездие!G12</f>
        <v>22</v>
      </c>
      <c r="H12" s="35">
        <f>G12/C26</f>
        <v>4.7826086956521741E-2</v>
      </c>
    </row>
    <row r="13" spans="1:8" ht="60" x14ac:dyDescent="0.25">
      <c r="A13" s="52"/>
      <c r="B13" s="27" t="s">
        <v>43</v>
      </c>
      <c r="C13" s="44">
        <f>МУК!C13+Созвездие!C13</f>
        <v>418</v>
      </c>
      <c r="D13" s="35">
        <f>C13/C26</f>
        <v>0.90869565217391302</v>
      </c>
      <c r="E13" s="30">
        <f>МУК!E13+Созвездие!E13</f>
        <v>7</v>
      </c>
      <c r="F13" s="35">
        <f>E13/C26</f>
        <v>1.5217391304347827E-2</v>
      </c>
      <c r="G13" s="30">
        <f>МУК!G13+Созвездие!G13</f>
        <v>35</v>
      </c>
      <c r="H13" s="35">
        <f>G13/C26</f>
        <v>7.6086956521739135E-2</v>
      </c>
    </row>
    <row r="14" spans="1:8" ht="30" x14ac:dyDescent="0.25">
      <c r="A14" s="52"/>
      <c r="B14" s="27" t="s">
        <v>44</v>
      </c>
      <c r="C14" s="44">
        <f>МУК!C14+Созвездие!C14</f>
        <v>429</v>
      </c>
      <c r="D14" s="35">
        <f>C14/C26</f>
        <v>0.93260869565217386</v>
      </c>
      <c r="E14" s="30">
        <f>МУК!E14+Созвездие!E14</f>
        <v>7</v>
      </c>
      <c r="F14" s="35">
        <f>E14/C26</f>
        <v>1.5217391304347827E-2</v>
      </c>
      <c r="G14" s="30">
        <f>МУК!G14+Созвездие!G14</f>
        <v>24</v>
      </c>
      <c r="H14" s="35">
        <f>G14/C26</f>
        <v>5.2173913043478258E-2</v>
      </c>
    </row>
    <row r="15" spans="1:8" ht="45" x14ac:dyDescent="0.25">
      <c r="A15" s="52"/>
      <c r="B15" s="27" t="s">
        <v>45</v>
      </c>
      <c r="C15" s="44">
        <f>МУК!C15+Созвездие!C15</f>
        <v>436</v>
      </c>
      <c r="D15" s="35">
        <f>C15/C26</f>
        <v>0.94782608695652171</v>
      </c>
      <c r="E15" s="30">
        <f>МУК!E15+Созвездие!E15</f>
        <v>4</v>
      </c>
      <c r="F15" s="35">
        <f>E15/C26</f>
        <v>8.6956521739130436E-3</v>
      </c>
      <c r="G15" s="30">
        <f>МУК!G15+Созвездие!G15</f>
        <v>20</v>
      </c>
      <c r="H15" s="35">
        <f>G15/C26</f>
        <v>4.3478260869565216E-2</v>
      </c>
    </row>
    <row r="16" spans="1:8" ht="30" x14ac:dyDescent="0.25">
      <c r="A16" s="53"/>
      <c r="B16" s="27" t="s">
        <v>46</v>
      </c>
      <c r="C16" s="44">
        <f>МУК!C16+Созвездие!C16</f>
        <v>438</v>
      </c>
      <c r="D16" s="35">
        <f>C16/C26</f>
        <v>0.95217391304347831</v>
      </c>
      <c r="E16" s="30">
        <f>МУК!E16+Созвездие!E16</f>
        <v>3</v>
      </c>
      <c r="F16" s="35">
        <f>E16/C26</f>
        <v>6.5217391304347823E-3</v>
      </c>
      <c r="G16" s="30">
        <f>МУК!G16+Созвездие!G16</f>
        <v>19</v>
      </c>
      <c r="H16" s="35">
        <f>G16/C26</f>
        <v>4.1304347826086954E-2</v>
      </c>
    </row>
    <row r="17" spans="1:8" ht="15.75" x14ac:dyDescent="0.25">
      <c r="A17" s="20"/>
      <c r="B17" s="28" t="s">
        <v>5</v>
      </c>
      <c r="C17" s="45"/>
      <c r="D17" s="35">
        <f>AVERAGE(D12:D16)</f>
        <v>0.93739130434782614</v>
      </c>
      <c r="E17" s="35"/>
      <c r="F17" s="35">
        <f t="shared" ref="F17:H17" si="2">AVERAGE(F12:F16)</f>
        <v>1.0434782608695651E-2</v>
      </c>
      <c r="G17" s="35"/>
      <c r="H17" s="35">
        <f t="shared" si="2"/>
        <v>5.2173913043478258E-2</v>
      </c>
    </row>
    <row r="18" spans="1:8" ht="30" x14ac:dyDescent="0.25">
      <c r="A18" s="54" t="s">
        <v>15</v>
      </c>
      <c r="B18" s="27" t="s">
        <v>47</v>
      </c>
      <c r="C18" s="44">
        <f>МУК!C18+Созвездие!C18</f>
        <v>429</v>
      </c>
      <c r="D18" s="35">
        <f>C18/C26</f>
        <v>0.93260869565217386</v>
      </c>
      <c r="E18" s="30">
        <f>МУК!E18+Созвездие!E18</f>
        <v>9</v>
      </c>
      <c r="F18" s="35">
        <f>E18/C26</f>
        <v>1.9565217391304349E-2</v>
      </c>
      <c r="G18" s="30">
        <f>МУК!G18+Созвездие!G18</f>
        <v>22</v>
      </c>
      <c r="H18" s="35">
        <f>G18/C26</f>
        <v>4.7826086956521741E-2</v>
      </c>
    </row>
    <row r="19" spans="1:8" ht="30" x14ac:dyDescent="0.25">
      <c r="A19" s="55"/>
      <c r="B19" s="27" t="s">
        <v>21</v>
      </c>
      <c r="C19" s="44">
        <f>МУК!C19+Созвездие!C19</f>
        <v>446</v>
      </c>
      <c r="D19" s="35">
        <f>C19/C26</f>
        <v>0.9695652173913043</v>
      </c>
      <c r="E19" s="30">
        <f>МУК!E19+Созвездие!E19</f>
        <v>4</v>
      </c>
      <c r="F19" s="35">
        <f>E19/C26</f>
        <v>8.6956521739130436E-3</v>
      </c>
      <c r="G19" s="30">
        <f>МУК!G19+Созвездие!G19</f>
        <v>10</v>
      </c>
      <c r="H19" s="35">
        <f>G19/C26</f>
        <v>2.1739130434782608E-2</v>
      </c>
    </row>
    <row r="20" spans="1:8" ht="45" x14ac:dyDescent="0.25">
      <c r="A20" s="55"/>
      <c r="B20" s="27" t="s">
        <v>48</v>
      </c>
      <c r="C20" s="44">
        <f>МУК!C20+Созвездие!C20</f>
        <v>431</v>
      </c>
      <c r="D20" s="35">
        <f>C20/C26</f>
        <v>0.93695652173913047</v>
      </c>
      <c r="E20" s="30">
        <f>МУК!E20+Созвездие!E20</f>
        <v>4</v>
      </c>
      <c r="F20" s="35">
        <f>E20/C26</f>
        <v>8.6956521739130436E-3</v>
      </c>
      <c r="G20" s="30">
        <f>МУК!G20+Созвездие!G20</f>
        <v>25</v>
      </c>
      <c r="H20" s="35">
        <f>G20/C26</f>
        <v>5.434782608695652E-2</v>
      </c>
    </row>
    <row r="21" spans="1:8" ht="49.5" customHeight="1" x14ac:dyDescent="0.25">
      <c r="A21" s="55"/>
      <c r="B21" s="27" t="s">
        <v>49</v>
      </c>
      <c r="C21" s="44">
        <f>МУК!C21+Созвездие!C21</f>
        <v>403</v>
      </c>
      <c r="D21" s="35">
        <f>C21/C26</f>
        <v>0.87608695652173918</v>
      </c>
      <c r="E21" s="30">
        <f>МУК!E21+Созвездие!E21</f>
        <v>3</v>
      </c>
      <c r="F21" s="35">
        <f>E21/C26</f>
        <v>6.5217391304347823E-3</v>
      </c>
      <c r="G21" s="30">
        <f>МУК!G21+Созвездие!G21</f>
        <v>54</v>
      </c>
      <c r="H21" s="35">
        <f>G21/C26</f>
        <v>0.11739130434782609</v>
      </c>
    </row>
    <row r="22" spans="1:8" ht="60" x14ac:dyDescent="0.25">
      <c r="A22" s="56"/>
      <c r="B22" s="27" t="s">
        <v>50</v>
      </c>
      <c r="C22" s="44">
        <f>МУК!C22+Созвездие!C22</f>
        <v>421</v>
      </c>
      <c r="D22" s="35">
        <f>C22/C26</f>
        <v>0.91521739130434787</v>
      </c>
      <c r="E22" s="30">
        <f>МУК!E22+Созвездие!E22</f>
        <v>6</v>
      </c>
      <c r="F22" s="35">
        <f>E22/C26</f>
        <v>1.3043478260869565E-2</v>
      </c>
      <c r="G22" s="30">
        <f>МУК!G22+Созвездие!G22</f>
        <v>33</v>
      </c>
      <c r="H22" s="35">
        <f>G22/C26</f>
        <v>7.1739130434782611E-2</v>
      </c>
    </row>
    <row r="23" spans="1:8" ht="15.75" x14ac:dyDescent="0.25">
      <c r="A23" s="2"/>
      <c r="B23" s="26" t="s">
        <v>5</v>
      </c>
      <c r="C23" s="31"/>
      <c r="D23" s="35">
        <f>AVERAGE(D18:D22)</f>
        <v>0.92608695652173911</v>
      </c>
      <c r="E23" s="35"/>
      <c r="F23" s="35">
        <f t="shared" ref="F23:H23" si="3">AVERAGE(F18:F22)</f>
        <v>1.1304347826086957E-2</v>
      </c>
      <c r="G23" s="35"/>
      <c r="H23" s="35">
        <f t="shared" si="3"/>
        <v>6.2608695652173904E-2</v>
      </c>
    </row>
    <row r="24" spans="1:8" x14ac:dyDescent="0.25">
      <c r="A24" s="1"/>
      <c r="B24" s="29"/>
      <c r="C24" s="12"/>
      <c r="D24" s="12"/>
      <c r="E24" s="12"/>
      <c r="F24" s="12"/>
      <c r="G24" s="12"/>
      <c r="H24" s="12"/>
    </row>
    <row r="25" spans="1:8" s="37" customFormat="1" ht="37.5" x14ac:dyDescent="0.25">
      <c r="B25" s="42" t="s">
        <v>63</v>
      </c>
      <c r="C25" s="40">
        <f>Созвездие!C25+МУК!C25</f>
        <v>3525</v>
      </c>
      <c r="D25" s="38"/>
      <c r="E25" s="38"/>
      <c r="F25" s="38"/>
      <c r="G25" s="38"/>
      <c r="H25" s="38"/>
    </row>
    <row r="26" spans="1:8" s="37" customFormat="1" ht="18.75" x14ac:dyDescent="0.25">
      <c r="B26" s="41" t="s">
        <v>60</v>
      </c>
      <c r="C26" s="40">
        <f>Созвездие!C26+МУК!C26</f>
        <v>460</v>
      </c>
      <c r="D26" s="38"/>
      <c r="E26" s="38"/>
      <c r="F26" s="38"/>
      <c r="G26" s="38"/>
      <c r="H26" s="38"/>
    </row>
    <row r="27" spans="1:8" s="37" customFormat="1" ht="37.5" x14ac:dyDescent="0.25">
      <c r="B27" s="42" t="s">
        <v>64</v>
      </c>
      <c r="C27" s="43">
        <f>C26/C25</f>
        <v>0.13049645390070921</v>
      </c>
      <c r="D27" s="38"/>
      <c r="E27" s="38"/>
      <c r="F27" s="38"/>
      <c r="G27" s="38"/>
      <c r="H27" s="38"/>
    </row>
    <row r="28" spans="1:8" s="37" customFormat="1" ht="56.25" x14ac:dyDescent="0.25">
      <c r="B28" s="42" t="s">
        <v>65</v>
      </c>
      <c r="C28" s="43">
        <f>AVERAGE(Созвездие!C28,МУК!C28)</f>
        <v>0.89425589005828865</v>
      </c>
      <c r="D28" s="38"/>
      <c r="E28" s="38"/>
      <c r="F28" s="38"/>
      <c r="G28" s="38"/>
      <c r="H28" s="38"/>
    </row>
    <row r="29" spans="1:8" s="37" customFormat="1" ht="72.75" customHeight="1" x14ac:dyDescent="0.25">
      <c r="B29" s="42" t="s">
        <v>66</v>
      </c>
      <c r="C29" s="43">
        <f>AVERAGE(Созвездие!C29,МУК!C29)</f>
        <v>2.1025627079310688E-2</v>
      </c>
      <c r="D29" s="38"/>
      <c r="E29" s="38"/>
      <c r="F29" s="38"/>
      <c r="G29" s="38"/>
      <c r="H29" s="38"/>
    </row>
    <row r="30" spans="1:8" s="37" customFormat="1" ht="37.5" x14ac:dyDescent="0.25">
      <c r="B30" s="42" t="s">
        <v>67</v>
      </c>
      <c r="C30" s="43">
        <f>AVERAGE(Созвездие!C30,МУК!C30)</f>
        <v>8.4718482862400621E-2</v>
      </c>
      <c r="D30" s="38"/>
      <c r="E30" s="38"/>
      <c r="F30" s="38"/>
      <c r="G30" s="38"/>
      <c r="H30" s="38"/>
    </row>
  </sheetData>
  <mergeCells count="8">
    <mergeCell ref="A18:A22"/>
    <mergeCell ref="A8:A10"/>
    <mergeCell ref="A12:A16"/>
    <mergeCell ref="A1:H1"/>
    <mergeCell ref="C2:D2"/>
    <mergeCell ref="E2:F2"/>
    <mergeCell ref="G2:H2"/>
    <mergeCell ref="A4:A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МУК</vt:lpstr>
      <vt:lpstr>Созвездие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Айдимирова_М</dc:creator>
  <cp:lastModifiedBy>ё</cp:lastModifiedBy>
  <cp:lastPrinted>2022-05-23T11:21:28Z</cp:lastPrinted>
  <dcterms:created xsi:type="dcterms:W3CDTF">2019-05-31T04:21:28Z</dcterms:created>
  <dcterms:modified xsi:type="dcterms:W3CDTF">2022-05-23T11:38:49Z</dcterms:modified>
</cp:coreProperties>
</file>